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EPS 1 - EPS pro DPS (SO 01)" sheetId="2" r:id="rId2"/>
    <sheet name="EPS 2 - EPS pro DOZP (SO 02)" sheetId="3" r:id="rId3"/>
    <sheet name="SNK - Systém nouzové komu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'EPS 1 - EPS pro DPS (SO 01)'!$C$77:$K$81</definedName>
    <definedName name="_xlnm.Print_Area" localSheetId="1">'EPS 1 - EPS pro DPS (SO 01)'!$C$4:$J$36,'EPS 1 - EPS pro DPS (SO 01)'!$C$42:$J$59,'EPS 1 - EPS pro DPS (SO 01)'!$C$65:$K$81</definedName>
    <definedName name="_xlnm.Print_Titles" localSheetId="1">'EPS 1 - EPS pro DPS (SO 01)'!$77:$77</definedName>
    <definedName name="_xlnm._FilterDatabase" localSheetId="2" hidden="1">'EPS 2 - EPS pro DOZP (SO 02)'!$C$77:$K$81</definedName>
    <definedName name="_xlnm.Print_Area" localSheetId="2">'EPS 2 - EPS pro DOZP (SO 02)'!$C$4:$J$36,'EPS 2 - EPS pro DOZP (SO 02)'!$C$42:$J$59,'EPS 2 - EPS pro DOZP (SO 02)'!$C$65:$K$81</definedName>
    <definedName name="_xlnm.Print_Titles" localSheetId="2">'EPS 2 - EPS pro DOZP (SO 02)'!$77:$77</definedName>
    <definedName name="_xlnm._FilterDatabase" localSheetId="3" hidden="1">'SNK - Systém nouzové komu...'!$C$77:$K$81</definedName>
    <definedName name="_xlnm.Print_Area" localSheetId="3">'SNK - Systém nouzové komu...'!$C$4:$J$36,'SNK - Systém nouzové komu...'!$C$42:$J$59,'SNK - Systém nouzové komu...'!$C$65:$K$81</definedName>
    <definedName name="_xlnm.Print_Titles" localSheetId="3">'SNK - Systém nouzové komu...'!$77:$77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3"/>
  <c r="AX53"/>
  <c i="3"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2"/>
  <c r="AX52"/>
  <c i="2"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9"/>
  <c r="T78"/>
  <c r="R81"/>
  <c r="R80"/>
  <c r="R79"/>
  <c r="R78"/>
  <c r="P81"/>
  <c r="P80"/>
  <c r="P79"/>
  <c r="P78"/>
  <c i="1" r="AU52"/>
  <c i="2" r="BK81"/>
  <c r="BK80"/>
  <c r="J80"/>
  <c r="BK79"/>
  <c r="J79"/>
  <c r="BK78"/>
  <c r="J78"/>
  <c r="J56"/>
  <c r="J27"/>
  <c i="1" r="AG52"/>
  <c i="2" r="J81"/>
  <c r="BE81"/>
  <c r="J30"/>
  <c i="1" r="AV52"/>
  <c i="2" r="F30"/>
  <c i="1" r="AZ52"/>
  <c i="2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<sst xmlns="http://schemas.openxmlformats.org/spreadsheetml/2006/main">
  <si>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</si>
  <si>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</si>
  <si>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</si>
  <si>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</si>
  <si>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</si>
  <si>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</si>
  <si>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</si>
  <si>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{febb4f11-ad99-43ef-9359-f058f3ee26a0}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</si>
  <si>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</si>
  <si>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</si>
  <si>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</si>
  <si>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</si>
  <si>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</si>
  <si>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</si>
  <si>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</si>
  <si>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</si>
  <si>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JKPO16002TPS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</si>
  <si>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</si>
  <si>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</si>
  <si>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Mod. pobyt. zař. ve spr. soc. služ., Písečná 5062, Chomutov - EPS,SNK</t>
  </si>
  <si>
    <t>KSO:</t>
  </si>
  <si>
    <t>803 35 53</t>
  </si>
  <si>
    <t>CC-CZ:</t>
  </si>
  <si>
    <t>11221</t>
  </si>
  <si>
    <t>Místo:</t>
  </si>
  <si>
    <t xml:space="preserve"> </t>
  </si>
  <si>
    <t>Datum:</t>
  </si>
  <si>
    <t>27. 2. 2016</t>
  </si>
  <si>
    <t>CZ-CPV:</t>
  </si>
  <si>
    <t>45000000-7</t>
  </si>
  <si>
    <t>CZ-CPA:</t>
  </si>
  <si>
    <t>41.00.30</t>
  </si>
  <si>
    <t>Zadavatel:</t>
  </si>
  <si>
    <t>IČ:</t>
  </si>
  <si>
    <t/>
  </si>
  <si>
    <t>Statutární město Chomutov, Zborovská 4602,Chomutov</t>
  </si>
  <si>
    <t>DIČ:</t>
  </si>
  <si>
    <t>Uchazeč:</t>
  </si>
  <si>
    <t>Vyplň údaj</t>
  </si>
  <si>
    <t>Projektant:</t>
  </si>
  <si>
    <t>JKPO,Školní 1038, Chomutov</t>
  </si>
  <si>
    <t>True</t>
  </si>
  <si>
    <t>Poznámka:</t>
  </si>
  <si>
    <t>Soupis prací je sestaven za využití položek Cenové soustavy ÚRS.Cenové a technické podmínky položek Cenové soustavy ÚRS, které nejsou uvedeny v soupisu prací (tzv.úvodní části katalogů) jsou neomezeně dálkově k dispozici na www.cs-urs.cz. Položky soupisu prací, které nemají ve sloupci "Cenová soustava" uveden žádný údaj, nepochází z Cenové soustavy ÚRS, ale způsob tvorby ceny vychází z cenových a technických podmínek ÚRS. Kde je v projektové dokumentaci předepsaná konkrétní značka produktu či výrobku, má se za to, že je uvedena jako příklad vhodného produktu._x000d_
Nabízející je oprávněn zvolit jiné, srovnatelné materiály, jež zabezpečí shodnou anebo vyšší technickou hodnotu díla. Nabízené materiály předloží objednavateli ke schválení a dosažení požadovaných parametrů doloží hodnověrnými dokumenty (atesty, výsledky zkoušek, ověřitelné reference apod.). Tam, kde zhotovitel nabídne srovnatelný výrobek nebo materiál na místo označeného nebo specifikovaného, který byl přijat k začlenění do díla, pak se má zato, že sazby a ceny ve výkazu výměr zahrnují veškeré povinnosti a náklady spojené se začleněním srovnatelného výrobku do díla, včetně projektu, poskytnutí dat a výkresů, osvědčení a odsouhlasení, znovu předložení, modifikací a úprav díla.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</si>
  <si>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</si>
  <si>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</si>
  <si>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</si>
  <si>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</si>
  <si>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</si>
  <si>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</si>
  <si>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</si>
  <si>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</si>
  <si>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</si>
  <si>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</si>
  <si>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</si>
  <si>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</si>
  <si>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</si>
  <si>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</si>
  <si>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</si>
  <si>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</si>
  <si>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</si>
  <si>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</si>
  <si>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</si>
  <si>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</si>
  <si>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</si>
  <si>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</si>
  <si>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</si>
  <si>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</si>
  <si>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</si>
  <si>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</si>
  <si>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</si>
  <si>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</si>
  <si>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</si>
  <si>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</si>
  <si>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</si>
  <si>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</si>
  <si>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</si>
  <si>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</si>
  <si>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</si>
  <si>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</si>
  <si>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</si>
  <si>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</si>
  <si>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</si>
  <si>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EPS 1</t>
  </si>
  <si>
    <t>EPS pro DPS (SO 01)</t>
  </si>
  <si>
    <t>STA</t>
  </si>
  <si>
    <t>1</t>
  </si>
  <si>
    <t>{3daa37b9-b2ce-4f25-903f-b5f8333e332d}</t>
  </si>
  <si>
    <t>2</t>
  </si>
  <si>
    <t>EPS 2</t>
  </si>
  <si>
    <t>EPS pro DOZP (SO 02)</t>
  </si>
  <si>
    <t>{f22bc508-1579-4cf2-9beb-117ee8cafe84}</t>
  </si>
  <si>
    <t>SNK</t>
  </si>
  <si>
    <t>Systém nouzové komunikace pro DPS</t>
  </si>
  <si>
    <t>{ae871638-7086-4fdc-8f1d-7903af1c6831}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</si>
  <si>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</si>
  <si>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</si>
  <si>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</si>
  <si>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</si>
  <si>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</si>
  <si>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</si>
  <si>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</si>
  <si>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EPS 1 - EPS pro DPS (SO 01)</t>
  </si>
  <si>
    <t>REKAPITULACE ČLENĚNÍ SOUPISU PRACÍ</t>
  </si>
  <si>
    <t>Kód dílu - Popis</t>
  </si>
  <si>
    <t>Cena celkem [CZK]</t>
  </si>
  <si>
    <t>Náklady soupisu celkem</t>
  </si>
  <si>
    <t>-1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</si>
  <si>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</si>
  <si>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</si>
  <si>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</si>
  <si>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</si>
  <si>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</si>
  <si>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</si>
  <si>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</si>
  <si>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</si>
  <si>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</si>
  <si>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</si>
  <si>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</si>
  <si>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</si>
  <si>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</si>
  <si>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</si>
  <si>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</si>
  <si>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</si>
  <si>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</si>
  <si>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Práce a dodávky M</t>
  </si>
  <si>
    <t>3</t>
  </si>
  <si>
    <t>ROZPOCET</t>
  </si>
  <si>
    <t>21-M</t>
  </si>
  <si>
    <t>Elektromontáže</t>
  </si>
  <si>
    <t>K</t>
  </si>
  <si>
    <t>21-02</t>
  </si>
  <si>
    <t>EPS pro SO 01- přenos ceny ze samostatného rozpočtu</t>
  </si>
  <si>
    <t>kpl</t>
  </si>
  <si>
    <t>64</t>
  </si>
  <si>
    <t>-611894264</t>
  </si>
  <si>
    <t>EPS 2 - EPS pro DOZP (SO 02)</t>
  </si>
  <si>
    <t>EPS pro SO 02 - přenos ceny ze samostatného rozpočtu</t>
  </si>
  <si>
    <t>1101700629</t>
  </si>
  <si>
    <t>SNK - Systém nouzové komunikace pro DPS</t>
  </si>
  <si>
    <t>21-03</t>
  </si>
  <si>
    <t>Systém nouzové komunikace - přenos ceny ze samostatného rozpočtu</t>
  </si>
  <si>
    <t>-1459479125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</si>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</sst>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0" xfId="0" applyAlignment="1">
      <alignment vertical="top"/>
      <protection locked="0"/>
    </xf>
    <xf numFmtId="0" fontId="32" fillId="0" borderId="29" xfId="0" applyFont="1" applyBorder="1" applyAlignment="1">
      <alignment vertical="center" wrapText="1"/>
      <protection locked="0"/>
    </xf>
    <xf numFmtId="0" fontId="32" fillId="0" borderId="30" xfId="0" applyFont="1" applyBorder="1" applyAlignment="1">
      <alignment vertical="center" wrapText="1"/>
      <protection locked="0"/>
    </xf>
    <xf numFmtId="0" fontId="32" fillId="0" borderId="31" xfId="0" applyFont="1" applyBorder="1" applyAlignment="1">
      <alignment vertical="center" wrapText="1"/>
      <protection locked="0"/>
    </xf>
    <xf numFmtId="0" fontId="32" fillId="0" borderId="32" xfId="0" applyFont="1" applyBorder="1" applyAlignment="1">
      <alignment horizontal="center" vertical="center" wrapText="1"/>
      <protection locked="0"/>
    </xf>
    <xf numFmtId="0" fontId="33" fillId="0" borderId="1" xfId="0" applyFont="1" applyBorder="1" applyAlignment="1">
      <alignment horizontal="center" vertical="center" wrapText="1"/>
      <protection locked="0"/>
    </xf>
    <xf numFmtId="0" fontId="32" fillId="0" borderId="33" xfId="0" applyFont="1" applyBorder="1" applyAlignment="1">
      <alignment horizontal="center" vertical="center" wrapText="1"/>
      <protection locked="0"/>
    </xf>
    <xf numFmtId="0" fontId="32" fillId="0" borderId="32" xfId="0" applyFont="1" applyBorder="1" applyAlignment="1">
      <alignment vertical="center" wrapText="1"/>
      <protection locked="0"/>
    </xf>
    <xf numFmtId="0" fontId="34" fillId="0" borderId="34" xfId="0" applyFont="1" applyBorder="1" applyAlignment="1">
      <alignment horizontal="left" wrapText="1"/>
      <protection locked="0"/>
    </xf>
    <xf numFmtId="0" fontId="32" fillId="0" borderId="33" xfId="0" applyFont="1" applyBorder="1" applyAlignment="1">
      <alignment vertical="center" wrapText="1"/>
      <protection locked="0"/>
    </xf>
    <xf numFmtId="0" fontId="34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49" fontId="35" fillId="0" borderId="1" xfId="0" applyNumberFormat="1" applyFont="1" applyBorder="1" applyAlignment="1">
      <alignment horizontal="left" vertical="center" wrapText="1"/>
      <protection locked="0"/>
    </xf>
    <xf numFmtId="49" fontId="35" fillId="0" borderId="1" xfId="0" applyNumberFormat="1" applyFont="1" applyBorder="1" applyAlignment="1">
      <alignment vertical="center" wrapText="1"/>
      <protection locked="0"/>
    </xf>
    <xf numFmtId="0" fontId="32" fillId="0" borderId="35" xfId="0" applyFont="1" applyBorder="1" applyAlignment="1">
      <alignment vertical="center" wrapText="1"/>
      <protection locked="0"/>
    </xf>
    <xf numFmtId="0" fontId="36" fillId="0" borderId="34" xfId="0" applyFont="1" applyBorder="1" applyAlignment="1">
      <alignment vertical="center" wrapText="1"/>
      <protection locked="0"/>
    </xf>
    <xf numFmtId="0" fontId="32" fillId="0" borderId="36" xfId="0" applyFont="1" applyBorder="1" applyAlignment="1">
      <alignment vertical="center" wrapText="1"/>
      <protection locked="0"/>
    </xf>
    <xf numFmtId="0" fontId="32" fillId="0" borderId="1" xfId="0" applyFont="1" applyBorder="1" applyAlignment="1">
      <alignment vertical="top"/>
      <protection locked="0"/>
    </xf>
    <xf numFmtId="0" fontId="32" fillId="0" borderId="0" xfId="0" applyFont="1" applyAlignment="1">
      <alignment vertical="top"/>
      <protection locked="0"/>
    </xf>
    <xf numFmtId="0" fontId="32" fillId="0" borderId="29" xfId="0" applyFont="1" applyBorder="1" applyAlignment="1">
      <alignment horizontal="left" vertical="center"/>
      <protection locked="0"/>
    </xf>
    <xf numFmtId="0" fontId="32" fillId="0" borderId="30" xfId="0" applyFont="1" applyBorder="1" applyAlignment="1">
      <alignment horizontal="left" vertical="center"/>
      <protection locked="0"/>
    </xf>
    <xf numFmtId="0" fontId="32" fillId="0" borderId="31" xfId="0" applyFont="1" applyBorder="1" applyAlignment="1">
      <alignment horizontal="left" vertical="center"/>
      <protection locked="0"/>
    </xf>
    <xf numFmtId="0" fontId="32" fillId="0" borderId="32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2" fillId="0" borderId="33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7" fillId="0" borderId="0" xfId="0" applyFont="1" applyAlignment="1">
      <alignment horizontal="left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4" fillId="0" borderId="34" xfId="0" applyFont="1" applyBorder="1" applyAlignment="1">
      <alignment horizontal="center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5" fillId="0" borderId="0" xfId="0" applyFont="1" applyAlignment="1">
      <alignment horizontal="left" vertical="center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left" vertical="center"/>
      <protection locked="0"/>
    </xf>
    <xf numFmtId="0" fontId="35" fillId="0" borderId="1" xfId="0" applyFont="1" applyFill="1" applyBorder="1" applyAlignment="1">
      <alignment horizontal="center" vertical="center"/>
      <protection locked="0"/>
    </xf>
    <xf numFmtId="0" fontId="32" fillId="0" borderId="35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2" fillId="0" borderId="36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center" vertical="center" wrapText="1"/>
      <protection locked="0"/>
    </xf>
    <xf numFmtId="0" fontId="32" fillId="0" borderId="29" xfId="0" applyFont="1" applyBorder="1" applyAlignment="1">
      <alignment horizontal="left" vertical="center" wrapText="1"/>
      <protection locked="0"/>
    </xf>
    <xf numFmtId="0" fontId="32" fillId="0" borderId="30" xfId="0" applyFont="1" applyBorder="1" applyAlignment="1">
      <alignment horizontal="left" vertical="center" wrapText="1"/>
      <protection locked="0"/>
    </xf>
    <xf numFmtId="0" fontId="32" fillId="0" borderId="31" xfId="0" applyFont="1" applyBorder="1" applyAlignment="1">
      <alignment horizontal="left" vertical="center" wrapText="1"/>
      <protection locked="0"/>
    </xf>
    <xf numFmtId="0" fontId="32" fillId="0" borderId="32" xfId="0" applyFont="1" applyBorder="1" applyAlignment="1">
      <alignment horizontal="left" vertical="center" wrapText="1"/>
      <protection locked="0"/>
    </xf>
    <xf numFmtId="0" fontId="32" fillId="0" borderId="33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5" fillId="0" borderId="35" xfId="0" applyFont="1" applyBorder="1" applyAlignment="1">
      <alignment horizontal="left" vertical="center" wrapText="1"/>
      <protection locked="0"/>
    </xf>
    <xf numFmtId="0" fontId="35" fillId="0" borderId="34" xfId="0" applyFont="1" applyBorder="1" applyAlignment="1">
      <alignment horizontal="left" vertical="center" wrapText="1"/>
      <protection locked="0"/>
    </xf>
    <xf numFmtId="0" fontId="35" fillId="0" borderId="36" xfId="0" applyFont="1" applyBorder="1" applyAlignment="1">
      <alignment horizontal="left" vertical="center" wrapText="1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1" xfId="0" applyFont="1" applyBorder="1" applyAlignment="1">
      <alignment horizontal="center" vertical="top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7" fillId="0" borderId="0" xfId="0" applyFont="1" applyAlignment="1">
      <alignment vertical="center"/>
      <protection locked="0"/>
    </xf>
    <xf numFmtId="0" fontId="34" fillId="0" borderId="1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34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5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4" fillId="0" borderId="34" xfId="0" applyFont="1" applyBorder="1" applyAlignment="1">
      <alignment horizontal="left"/>
      <protection locked="0"/>
    </xf>
    <xf numFmtId="0" fontId="37" fillId="0" borderId="34" xfId="0" applyFont="1" applyBorder="1" applyAlignment="1">
      <protection locked="0"/>
    </xf>
    <xf numFmtId="0" fontId="32" fillId="0" borderId="32" xfId="0" applyFont="1" applyBorder="1" applyAlignment="1">
      <alignment vertical="top"/>
      <protection locked="0"/>
    </xf>
    <xf numFmtId="0" fontId="32" fillId="0" borderId="33" xfId="0" applyFont="1" applyBorder="1" applyAlignment="1">
      <alignment vertical="top"/>
      <protection locked="0"/>
    </xf>
    <xf numFmtId="0" fontId="32" fillId="0" borderId="1" xfId="0" applyFont="1" applyBorder="1" applyAlignment="1">
      <alignment horizontal="center" vertical="center"/>
      <protection locked="0"/>
    </xf>
    <xf numFmtId="0" fontId="32" fillId="0" borderId="1" xfId="0" applyFont="1" applyBorder="1" applyAlignment="1">
      <alignment horizontal="left" vertical="top"/>
      <protection locked="0"/>
    </xf>
    <xf numFmtId="0" fontId="32" fillId="0" borderId="35" xfId="0" applyFont="1" applyBorder="1" applyAlignment="1">
      <alignment vertical="top"/>
      <protection locked="0"/>
    </xf>
    <xf numFmtId="0" fontId="32" fillId="0" borderId="34" xfId="0" applyFont="1" applyBorder="1" applyAlignment="1">
      <alignment vertical="top"/>
      <protection locked="0"/>
    </xf>
    <xf numFmtId="0" fontId="32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23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24</v>
      </c>
      <c r="E8" s="25"/>
      <c r="F8" s="25"/>
      <c r="G8" s="25"/>
      <c r="H8" s="25"/>
      <c r="I8" s="25"/>
      <c r="J8" s="25"/>
      <c r="K8" s="31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26</v>
      </c>
      <c r="AL8" s="25"/>
      <c r="AM8" s="25"/>
      <c r="AN8" s="37" t="s">
        <v>27</v>
      </c>
      <c r="AO8" s="25"/>
      <c r="AP8" s="25"/>
      <c r="AQ8" s="27"/>
      <c r="BE8" s="35"/>
      <c r="BS8" s="20" t="s">
        <v>8</v>
      </c>
    </row>
    <row r="9" ht="29.28" customHeight="1">
      <c r="B9" s="24"/>
      <c r="C9" s="25"/>
      <c r="D9" s="30" t="s">
        <v>28</v>
      </c>
      <c r="E9" s="25"/>
      <c r="F9" s="25"/>
      <c r="G9" s="25"/>
      <c r="H9" s="25"/>
      <c r="I9" s="25"/>
      <c r="J9" s="25"/>
      <c r="K9" s="38" t="s">
        <v>29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30" t="s">
        <v>30</v>
      </c>
      <c r="AL9" s="25"/>
      <c r="AM9" s="25"/>
      <c r="AN9" s="38" t="s">
        <v>31</v>
      </c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32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33</v>
      </c>
      <c r="AL10" s="25"/>
      <c r="AM10" s="25"/>
      <c r="AN10" s="31" t="s">
        <v>34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35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36</v>
      </c>
      <c r="AL11" s="25"/>
      <c r="AM11" s="25"/>
      <c r="AN11" s="31" t="s">
        <v>34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37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33</v>
      </c>
      <c r="AL13" s="25"/>
      <c r="AM13" s="25"/>
      <c r="AN13" s="39" t="s">
        <v>38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9" t="s">
        <v>38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6" t="s">
        <v>36</v>
      </c>
      <c r="AL14" s="25"/>
      <c r="AM14" s="25"/>
      <c r="AN14" s="39" t="s">
        <v>38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33</v>
      </c>
      <c r="AL16" s="25"/>
      <c r="AM16" s="25"/>
      <c r="AN16" s="31" t="s">
        <v>34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40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36</v>
      </c>
      <c r="AL17" s="25"/>
      <c r="AM17" s="25"/>
      <c r="AN17" s="31" t="s">
        <v>34</v>
      </c>
      <c r="AO17" s="25"/>
      <c r="AP17" s="25"/>
      <c r="AQ17" s="27"/>
      <c r="BE17" s="35"/>
      <c r="BS17" s="20" t="s">
        <v>41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42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156.75" customHeight="1">
      <c r="B20" s="24"/>
      <c r="C20" s="25"/>
      <c r="D20" s="25"/>
      <c r="E20" s="41" t="s">
        <v>43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25"/>
      <c r="AQ22" s="27"/>
      <c r="BE22" s="35"/>
    </row>
    <row r="23" s="1" customFormat="1" ht="25.92" customHeight="1">
      <c r="B23" s="43"/>
      <c r="C23" s="44"/>
      <c r="D23" s="45" t="s">
        <v>44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7">
        <f>ROUND(AG51,2)</f>
        <v>0</v>
      </c>
      <c r="AL23" s="46"/>
      <c r="AM23" s="46"/>
      <c r="AN23" s="46"/>
      <c r="AO23" s="46"/>
      <c r="AP23" s="44"/>
      <c r="AQ23" s="48"/>
      <c r="BE23" s="35"/>
    </row>
    <row r="24" s="1" customFormat="1" ht="6.96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8"/>
      <c r="BE24" s="35"/>
    </row>
    <row r="25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9" t="s">
        <v>45</v>
      </c>
      <c r="M25" s="49"/>
      <c r="N25" s="49"/>
      <c r="O25" s="49"/>
      <c r="P25" s="44"/>
      <c r="Q25" s="44"/>
      <c r="R25" s="44"/>
      <c r="S25" s="44"/>
      <c r="T25" s="44"/>
      <c r="U25" s="44"/>
      <c r="V25" s="44"/>
      <c r="W25" s="49" t="s">
        <v>46</v>
      </c>
      <c r="X25" s="49"/>
      <c r="Y25" s="49"/>
      <c r="Z25" s="49"/>
      <c r="AA25" s="49"/>
      <c r="AB25" s="49"/>
      <c r="AC25" s="49"/>
      <c r="AD25" s="49"/>
      <c r="AE25" s="49"/>
      <c r="AF25" s="44"/>
      <c r="AG25" s="44"/>
      <c r="AH25" s="44"/>
      <c r="AI25" s="44"/>
      <c r="AJ25" s="44"/>
      <c r="AK25" s="49" t="s">
        <v>47</v>
      </c>
      <c r="AL25" s="49"/>
      <c r="AM25" s="49"/>
      <c r="AN25" s="49"/>
      <c r="AO25" s="49"/>
      <c r="AP25" s="44"/>
      <c r="AQ25" s="48"/>
      <c r="BE25" s="35"/>
    </row>
    <row r="26" s="2" customFormat="1" ht="14.4" customHeight="1">
      <c r="B26" s="50"/>
      <c r="C26" s="51"/>
      <c r="D26" s="52" t="s">
        <v>48</v>
      </c>
      <c r="E26" s="51"/>
      <c r="F26" s="52" t="s">
        <v>49</v>
      </c>
      <c r="G26" s="51"/>
      <c r="H26" s="51"/>
      <c r="I26" s="51"/>
      <c r="J26" s="51"/>
      <c r="K26" s="51"/>
      <c r="L26" s="53">
        <v>0.20999999999999999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4">
        <f>ROUND(AZ51,2)</f>
        <v>0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4">
        <f>ROUND(AV51,2)</f>
        <v>0</v>
      </c>
      <c r="AL26" s="51"/>
      <c r="AM26" s="51"/>
      <c r="AN26" s="51"/>
      <c r="AO26" s="51"/>
      <c r="AP26" s="51"/>
      <c r="AQ26" s="55"/>
      <c r="BE26" s="35"/>
    </row>
    <row r="27" s="2" customFormat="1" ht="14.4" customHeight="1">
      <c r="B27" s="50"/>
      <c r="C27" s="51"/>
      <c r="D27" s="51"/>
      <c r="E27" s="51"/>
      <c r="F27" s="52" t="s">
        <v>50</v>
      </c>
      <c r="G27" s="51"/>
      <c r="H27" s="51"/>
      <c r="I27" s="51"/>
      <c r="J27" s="51"/>
      <c r="K27" s="51"/>
      <c r="L27" s="53">
        <v>0.14999999999999999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4">
        <f>ROUND(BA51,2)</f>
        <v>0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4">
        <f>ROUND(AW51,2)</f>
        <v>0</v>
      </c>
      <c r="AL27" s="51"/>
      <c r="AM27" s="51"/>
      <c r="AN27" s="51"/>
      <c r="AO27" s="51"/>
      <c r="AP27" s="51"/>
      <c r="AQ27" s="55"/>
      <c r="BE27" s="35"/>
    </row>
    <row r="28" hidden="1" s="2" customFormat="1" ht="14.4" customHeight="1">
      <c r="B28" s="50"/>
      <c r="C28" s="51"/>
      <c r="D28" s="51"/>
      <c r="E28" s="51"/>
      <c r="F28" s="52" t="s">
        <v>51</v>
      </c>
      <c r="G28" s="51"/>
      <c r="H28" s="51"/>
      <c r="I28" s="51"/>
      <c r="J28" s="51"/>
      <c r="K28" s="51"/>
      <c r="L28" s="53">
        <v>0.20999999999999999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4">
        <f>ROUND(BB51,2)</f>
        <v>0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4">
        <v>0</v>
      </c>
      <c r="AL28" s="51"/>
      <c r="AM28" s="51"/>
      <c r="AN28" s="51"/>
      <c r="AO28" s="51"/>
      <c r="AP28" s="51"/>
      <c r="AQ28" s="55"/>
      <c r="BE28" s="35"/>
    </row>
    <row r="29" hidden="1" s="2" customFormat="1" ht="14.4" customHeight="1">
      <c r="B29" s="50"/>
      <c r="C29" s="51"/>
      <c r="D29" s="51"/>
      <c r="E29" s="51"/>
      <c r="F29" s="52" t="s">
        <v>52</v>
      </c>
      <c r="G29" s="51"/>
      <c r="H29" s="51"/>
      <c r="I29" s="51"/>
      <c r="J29" s="51"/>
      <c r="K29" s="51"/>
      <c r="L29" s="53">
        <v>0.14999999999999999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4">
        <f>ROUND(BC51,2)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4">
        <v>0</v>
      </c>
      <c r="AL29" s="51"/>
      <c r="AM29" s="51"/>
      <c r="AN29" s="51"/>
      <c r="AO29" s="51"/>
      <c r="AP29" s="51"/>
      <c r="AQ29" s="55"/>
      <c r="BE29" s="35"/>
    </row>
    <row r="30" hidden="1" s="2" customFormat="1" ht="14.4" customHeight="1">
      <c r="B30" s="50"/>
      <c r="C30" s="51"/>
      <c r="D30" s="51"/>
      <c r="E30" s="51"/>
      <c r="F30" s="52" t="s">
        <v>53</v>
      </c>
      <c r="G30" s="51"/>
      <c r="H30" s="51"/>
      <c r="I30" s="51"/>
      <c r="J30" s="51"/>
      <c r="K30" s="51"/>
      <c r="L30" s="53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4">
        <f>ROUND(BD51,2)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4">
        <v>0</v>
      </c>
      <c r="AL30" s="51"/>
      <c r="AM30" s="51"/>
      <c r="AN30" s="51"/>
      <c r="AO30" s="51"/>
      <c r="AP30" s="51"/>
      <c r="AQ30" s="55"/>
      <c r="BE30" s="35"/>
    </row>
    <row r="31" s="1" customFormat="1" ht="6.96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8"/>
      <c r="BE31" s="35"/>
    </row>
    <row r="32" s="1" customFormat="1" ht="25.92" customHeight="1">
      <c r="B32" s="43"/>
      <c r="C32" s="56"/>
      <c r="D32" s="57" t="s">
        <v>54</v>
      </c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 t="s">
        <v>55</v>
      </c>
      <c r="U32" s="58"/>
      <c r="V32" s="58"/>
      <c r="W32" s="58"/>
      <c r="X32" s="60" t="s">
        <v>56</v>
      </c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61">
        <f>SUM(AK23:AK30)</f>
        <v>0</v>
      </c>
      <c r="AL32" s="58"/>
      <c r="AM32" s="58"/>
      <c r="AN32" s="58"/>
      <c r="AO32" s="62"/>
      <c r="AP32" s="56"/>
      <c r="AQ32" s="63"/>
      <c r="BE32" s="35"/>
    </row>
    <row r="33" s="1" customFormat="1" ht="6.96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8"/>
    </row>
    <row r="34" s="1" customFormat="1" ht="6.96" customHeight="1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6"/>
    </row>
    <row r="38" s="1" customFormat="1" ht="6.96" customHeight="1">
      <c r="B38" s="67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9"/>
    </row>
    <row r="39" s="1" customFormat="1" ht="36.96" customHeight="1">
      <c r="B39" s="43"/>
      <c r="C39" s="70" t="s">
        <v>57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69"/>
    </row>
    <row r="40" s="1" customFormat="1" ht="6.96" customHeight="1">
      <c r="B40" s="43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69"/>
    </row>
    <row r="41" s="3" customFormat="1" ht="14.4" customHeight="1">
      <c r="B41" s="72"/>
      <c r="C41" s="73" t="s">
        <v>15</v>
      </c>
      <c r="D41" s="74"/>
      <c r="E41" s="74"/>
      <c r="F41" s="74"/>
      <c r="G41" s="74"/>
      <c r="H41" s="74"/>
      <c r="I41" s="74"/>
      <c r="J41" s="74"/>
      <c r="K41" s="74"/>
      <c r="L41" s="74" t="str">
        <f>K5</f>
        <v>JKPO16002TPS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5"/>
    </row>
    <row r="42" s="4" customFormat="1" ht="36.96" customHeight="1">
      <c r="B42" s="76"/>
      <c r="C42" s="77" t="s">
        <v>18</v>
      </c>
      <c r="D42" s="78"/>
      <c r="E42" s="78"/>
      <c r="F42" s="78"/>
      <c r="G42" s="78"/>
      <c r="H42" s="78"/>
      <c r="I42" s="78"/>
      <c r="J42" s="78"/>
      <c r="K42" s="78"/>
      <c r="L42" s="79" t="str">
        <f>K6</f>
        <v>Mod. pobyt. zař. ve spr. soc. služ., Písečná 5062, Chomutov - EPS,SNK</v>
      </c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80"/>
    </row>
    <row r="43" s="1" customFormat="1" ht="6.96" customHeight="1">
      <c r="B43" s="4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69"/>
    </row>
    <row r="44" s="1" customFormat="1">
      <c r="B44" s="43"/>
      <c r="C44" s="73" t="s">
        <v>24</v>
      </c>
      <c r="D44" s="71"/>
      <c r="E44" s="71"/>
      <c r="F44" s="71"/>
      <c r="G44" s="71"/>
      <c r="H44" s="71"/>
      <c r="I44" s="71"/>
      <c r="J44" s="71"/>
      <c r="K44" s="71"/>
      <c r="L44" s="81" t="str">
        <f>IF(K8="","",K8)</f>
        <v xml:space="preserve"> </v>
      </c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3" t="s">
        <v>26</v>
      </c>
      <c r="AJ44" s="71"/>
      <c r="AK44" s="71"/>
      <c r="AL44" s="71"/>
      <c r="AM44" s="82" t="str">
        <f>IF(AN8= "","",AN8)</f>
        <v>27. 2. 2016</v>
      </c>
      <c r="AN44" s="82"/>
      <c r="AO44" s="71"/>
      <c r="AP44" s="71"/>
      <c r="AQ44" s="71"/>
      <c r="AR44" s="69"/>
    </row>
    <row r="45" s="1" customFormat="1" ht="6.96" customHeight="1">
      <c r="B45" s="4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69"/>
    </row>
    <row r="46" s="1" customFormat="1">
      <c r="B46" s="43"/>
      <c r="C46" s="73" t="s">
        <v>32</v>
      </c>
      <c r="D46" s="71"/>
      <c r="E46" s="71"/>
      <c r="F46" s="71"/>
      <c r="G46" s="71"/>
      <c r="H46" s="71"/>
      <c r="I46" s="71"/>
      <c r="J46" s="71"/>
      <c r="K46" s="71"/>
      <c r="L46" s="74" t="str">
        <f>IF(E11= "","",E11)</f>
        <v>Statutární město Chomutov, Zborovská 4602,Chomutov</v>
      </c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3" t="s">
        <v>39</v>
      </c>
      <c r="AJ46" s="71"/>
      <c r="AK46" s="71"/>
      <c r="AL46" s="71"/>
      <c r="AM46" s="74" t="str">
        <f>IF(E17="","",E17)</f>
        <v>JKPO,Školní 1038, Chomutov</v>
      </c>
      <c r="AN46" s="74"/>
      <c r="AO46" s="74"/>
      <c r="AP46" s="74"/>
      <c r="AQ46" s="71"/>
      <c r="AR46" s="69"/>
      <c r="AS46" s="83" t="s">
        <v>58</v>
      </c>
      <c r="AT46" s="84"/>
      <c r="AU46" s="85"/>
      <c r="AV46" s="85"/>
      <c r="AW46" s="85"/>
      <c r="AX46" s="85"/>
      <c r="AY46" s="85"/>
      <c r="AZ46" s="85"/>
      <c r="BA46" s="85"/>
      <c r="BB46" s="85"/>
      <c r="BC46" s="85"/>
      <c r="BD46" s="86"/>
    </row>
    <row r="47" s="1" customFormat="1">
      <c r="B47" s="43"/>
      <c r="C47" s="73" t="s">
        <v>37</v>
      </c>
      <c r="D47" s="71"/>
      <c r="E47" s="71"/>
      <c r="F47" s="71"/>
      <c r="G47" s="71"/>
      <c r="H47" s="71"/>
      <c r="I47" s="71"/>
      <c r="J47" s="71"/>
      <c r="K47" s="71"/>
      <c r="L47" s="74" t="str">
        <f>IF(E14= "Vyplň údaj","",E14)</f>
        <v/>
      </c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69"/>
      <c r="AS47" s="87"/>
      <c r="AT47" s="88"/>
      <c r="AU47" s="89"/>
      <c r="AV47" s="89"/>
      <c r="AW47" s="89"/>
      <c r="AX47" s="89"/>
      <c r="AY47" s="89"/>
      <c r="AZ47" s="89"/>
      <c r="BA47" s="89"/>
      <c r="BB47" s="89"/>
      <c r="BC47" s="89"/>
      <c r="BD47" s="90"/>
    </row>
    <row r="48" s="1" customFormat="1" ht="10.8" customHeight="1">
      <c r="B48" s="43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69"/>
      <c r="AS48" s="91"/>
      <c r="AT48" s="52"/>
      <c r="AU48" s="44"/>
      <c r="AV48" s="44"/>
      <c r="AW48" s="44"/>
      <c r="AX48" s="44"/>
      <c r="AY48" s="44"/>
      <c r="AZ48" s="44"/>
      <c r="BA48" s="44"/>
      <c r="BB48" s="44"/>
      <c r="BC48" s="44"/>
      <c r="BD48" s="92"/>
    </row>
    <row r="49" s="1" customFormat="1" ht="29.28" customHeight="1">
      <c r="B49" s="43"/>
      <c r="C49" s="93" t="s">
        <v>59</v>
      </c>
      <c r="D49" s="94"/>
      <c r="E49" s="94"/>
      <c r="F49" s="94"/>
      <c r="G49" s="94"/>
      <c r="H49" s="95"/>
      <c r="I49" s="96" t="s">
        <v>60</v>
      </c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7" t="s">
        <v>61</v>
      </c>
      <c r="AH49" s="94"/>
      <c r="AI49" s="94"/>
      <c r="AJ49" s="94"/>
      <c r="AK49" s="94"/>
      <c r="AL49" s="94"/>
      <c r="AM49" s="94"/>
      <c r="AN49" s="96" t="s">
        <v>62</v>
      </c>
      <c r="AO49" s="94"/>
      <c r="AP49" s="94"/>
      <c r="AQ49" s="98" t="s">
        <v>63</v>
      </c>
      <c r="AR49" s="69"/>
      <c r="AS49" s="99" t="s">
        <v>64</v>
      </c>
      <c r="AT49" s="100" t="s">
        <v>65</v>
      </c>
      <c r="AU49" s="100" t="s">
        <v>66</v>
      </c>
      <c r="AV49" s="100" t="s">
        <v>67</v>
      </c>
      <c r="AW49" s="100" t="s">
        <v>68</v>
      </c>
      <c r="AX49" s="100" t="s">
        <v>69</v>
      </c>
      <c r="AY49" s="100" t="s">
        <v>70</v>
      </c>
      <c r="AZ49" s="100" t="s">
        <v>71</v>
      </c>
      <c r="BA49" s="100" t="s">
        <v>72</v>
      </c>
      <c r="BB49" s="100" t="s">
        <v>73</v>
      </c>
      <c r="BC49" s="100" t="s">
        <v>74</v>
      </c>
      <c r="BD49" s="101" t="s">
        <v>75</v>
      </c>
    </row>
    <row r="50" s="1" customFormat="1" ht="10.8" customHeight="1">
      <c r="B50" s="43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69"/>
      <c r="AS50" s="102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</row>
    <row r="51" s="4" customFormat="1" ht="32.4" customHeight="1">
      <c r="B51" s="76"/>
      <c r="C51" s="105" t="s">
        <v>76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7">
        <f>ROUND(SUM(AG52:AG54),2)</f>
        <v>0</v>
      </c>
      <c r="AH51" s="107"/>
      <c r="AI51" s="107"/>
      <c r="AJ51" s="107"/>
      <c r="AK51" s="107"/>
      <c r="AL51" s="107"/>
      <c r="AM51" s="107"/>
      <c r="AN51" s="108">
        <f>SUM(AG51,AT51)</f>
        <v>0</v>
      </c>
      <c r="AO51" s="108"/>
      <c r="AP51" s="108"/>
      <c r="AQ51" s="109" t="s">
        <v>34</v>
      </c>
      <c r="AR51" s="80"/>
      <c r="AS51" s="110">
        <f>ROUND(SUM(AS52:AS54),2)</f>
        <v>0</v>
      </c>
      <c r="AT51" s="111">
        <f>ROUND(SUM(AV51:AW51),2)</f>
        <v>0</v>
      </c>
      <c r="AU51" s="112">
        <f>ROUND(SUM(AU52:AU54),5)</f>
        <v>0</v>
      </c>
      <c r="AV51" s="111">
        <f>ROUND(AZ51*L26,2)</f>
        <v>0</v>
      </c>
      <c r="AW51" s="111">
        <f>ROUND(BA51*L27,2)</f>
        <v>0</v>
      </c>
      <c r="AX51" s="111">
        <f>ROUND(BB51*L26,2)</f>
        <v>0</v>
      </c>
      <c r="AY51" s="111">
        <f>ROUND(BC51*L27,2)</f>
        <v>0</v>
      </c>
      <c r="AZ51" s="111">
        <f>ROUND(SUM(AZ52:AZ54),2)</f>
        <v>0</v>
      </c>
      <c r="BA51" s="111">
        <f>ROUND(SUM(BA52:BA54),2)</f>
        <v>0</v>
      </c>
      <c r="BB51" s="111">
        <f>ROUND(SUM(BB52:BB54),2)</f>
        <v>0</v>
      </c>
      <c r="BC51" s="111">
        <f>ROUND(SUM(BC52:BC54),2)</f>
        <v>0</v>
      </c>
      <c r="BD51" s="113">
        <f>ROUND(SUM(BD52:BD54),2)</f>
        <v>0</v>
      </c>
      <c r="BS51" s="114" t="s">
        <v>77</v>
      </c>
      <c r="BT51" s="114" t="s">
        <v>78</v>
      </c>
      <c r="BU51" s="115" t="s">
        <v>79</v>
      </c>
      <c r="BV51" s="114" t="s">
        <v>80</v>
      </c>
      <c r="BW51" s="114" t="s">
        <v>7</v>
      </c>
      <c r="BX51" s="114" t="s">
        <v>81</v>
      </c>
      <c r="CL51" s="114" t="s">
        <v>21</v>
      </c>
    </row>
    <row r="52" s="5" customFormat="1" ht="16.5" customHeight="1">
      <c r="A52" s="116" t="s">
        <v>82</v>
      </c>
      <c r="B52" s="117"/>
      <c r="C52" s="118"/>
      <c r="D52" s="119" t="s">
        <v>83</v>
      </c>
      <c r="E52" s="119"/>
      <c r="F52" s="119"/>
      <c r="G52" s="119"/>
      <c r="H52" s="119"/>
      <c r="I52" s="120"/>
      <c r="J52" s="119" t="s">
        <v>84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'EPS 1 - EPS pro DPS (SO 01)'!J27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85</v>
      </c>
      <c r="AR52" s="123"/>
      <c r="AS52" s="124">
        <v>0</v>
      </c>
      <c r="AT52" s="125">
        <f>ROUND(SUM(AV52:AW52),2)</f>
        <v>0</v>
      </c>
      <c r="AU52" s="126">
        <f>'EPS 1 - EPS pro DPS (SO 01)'!P78</f>
        <v>0</v>
      </c>
      <c r="AV52" s="125">
        <f>'EPS 1 - EPS pro DPS (SO 01)'!J30</f>
        <v>0</v>
      </c>
      <c r="AW52" s="125">
        <f>'EPS 1 - EPS pro DPS (SO 01)'!J31</f>
        <v>0</v>
      </c>
      <c r="AX52" s="125">
        <f>'EPS 1 - EPS pro DPS (SO 01)'!J32</f>
        <v>0</v>
      </c>
      <c r="AY52" s="125">
        <f>'EPS 1 - EPS pro DPS (SO 01)'!J33</f>
        <v>0</v>
      </c>
      <c r="AZ52" s="125">
        <f>'EPS 1 - EPS pro DPS (SO 01)'!F30</f>
        <v>0</v>
      </c>
      <c r="BA52" s="125">
        <f>'EPS 1 - EPS pro DPS (SO 01)'!F31</f>
        <v>0</v>
      </c>
      <c r="BB52" s="125">
        <f>'EPS 1 - EPS pro DPS (SO 01)'!F32</f>
        <v>0</v>
      </c>
      <c r="BC52" s="125">
        <f>'EPS 1 - EPS pro DPS (SO 01)'!F33</f>
        <v>0</v>
      </c>
      <c r="BD52" s="127">
        <f>'EPS 1 - EPS pro DPS (SO 01)'!F34</f>
        <v>0</v>
      </c>
      <c r="BT52" s="128" t="s">
        <v>86</v>
      </c>
      <c r="BV52" s="128" t="s">
        <v>80</v>
      </c>
      <c r="BW52" s="128" t="s">
        <v>87</v>
      </c>
      <c r="BX52" s="128" t="s">
        <v>7</v>
      </c>
      <c r="CL52" s="128" t="s">
        <v>34</v>
      </c>
      <c r="CM52" s="128" t="s">
        <v>88</v>
      </c>
    </row>
    <row r="53" s="5" customFormat="1" ht="16.5" customHeight="1">
      <c r="A53" s="116" t="s">
        <v>82</v>
      </c>
      <c r="B53" s="117"/>
      <c r="C53" s="118"/>
      <c r="D53" s="119" t="s">
        <v>89</v>
      </c>
      <c r="E53" s="119"/>
      <c r="F53" s="119"/>
      <c r="G53" s="119"/>
      <c r="H53" s="119"/>
      <c r="I53" s="120"/>
      <c r="J53" s="119" t="s">
        <v>90</v>
      </c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21">
        <f>'EPS 2 - EPS pro DOZP (SO 02)'!J27</f>
        <v>0</v>
      </c>
      <c r="AH53" s="120"/>
      <c r="AI53" s="120"/>
      <c r="AJ53" s="120"/>
      <c r="AK53" s="120"/>
      <c r="AL53" s="120"/>
      <c r="AM53" s="120"/>
      <c r="AN53" s="121">
        <f>SUM(AG53,AT53)</f>
        <v>0</v>
      </c>
      <c r="AO53" s="120"/>
      <c r="AP53" s="120"/>
      <c r="AQ53" s="122" t="s">
        <v>85</v>
      </c>
      <c r="AR53" s="123"/>
      <c r="AS53" s="124">
        <v>0</v>
      </c>
      <c r="AT53" s="125">
        <f>ROUND(SUM(AV53:AW53),2)</f>
        <v>0</v>
      </c>
      <c r="AU53" s="126">
        <f>'EPS 2 - EPS pro DOZP (SO 02)'!P78</f>
        <v>0</v>
      </c>
      <c r="AV53" s="125">
        <f>'EPS 2 - EPS pro DOZP (SO 02)'!J30</f>
        <v>0</v>
      </c>
      <c r="AW53" s="125">
        <f>'EPS 2 - EPS pro DOZP (SO 02)'!J31</f>
        <v>0</v>
      </c>
      <c r="AX53" s="125">
        <f>'EPS 2 - EPS pro DOZP (SO 02)'!J32</f>
        <v>0</v>
      </c>
      <c r="AY53" s="125">
        <f>'EPS 2 - EPS pro DOZP (SO 02)'!J33</f>
        <v>0</v>
      </c>
      <c r="AZ53" s="125">
        <f>'EPS 2 - EPS pro DOZP (SO 02)'!F30</f>
        <v>0</v>
      </c>
      <c r="BA53" s="125">
        <f>'EPS 2 - EPS pro DOZP (SO 02)'!F31</f>
        <v>0</v>
      </c>
      <c r="BB53" s="125">
        <f>'EPS 2 - EPS pro DOZP (SO 02)'!F32</f>
        <v>0</v>
      </c>
      <c r="BC53" s="125">
        <f>'EPS 2 - EPS pro DOZP (SO 02)'!F33</f>
        <v>0</v>
      </c>
      <c r="BD53" s="127">
        <f>'EPS 2 - EPS pro DOZP (SO 02)'!F34</f>
        <v>0</v>
      </c>
      <c r="BT53" s="128" t="s">
        <v>86</v>
      </c>
      <c r="BV53" s="128" t="s">
        <v>80</v>
      </c>
      <c r="BW53" s="128" t="s">
        <v>91</v>
      </c>
      <c r="BX53" s="128" t="s">
        <v>7</v>
      </c>
      <c r="CL53" s="128" t="s">
        <v>21</v>
      </c>
      <c r="CM53" s="128" t="s">
        <v>88</v>
      </c>
    </row>
    <row r="54" s="5" customFormat="1" ht="16.5" customHeight="1">
      <c r="A54" s="116" t="s">
        <v>82</v>
      </c>
      <c r="B54" s="117"/>
      <c r="C54" s="118"/>
      <c r="D54" s="119" t="s">
        <v>92</v>
      </c>
      <c r="E54" s="119"/>
      <c r="F54" s="119"/>
      <c r="G54" s="119"/>
      <c r="H54" s="119"/>
      <c r="I54" s="120"/>
      <c r="J54" s="119" t="s">
        <v>93</v>
      </c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21">
        <f>'SNK - Systém nouzové komu...'!J27</f>
        <v>0</v>
      </c>
      <c r="AH54" s="120"/>
      <c r="AI54" s="120"/>
      <c r="AJ54" s="120"/>
      <c r="AK54" s="120"/>
      <c r="AL54" s="120"/>
      <c r="AM54" s="120"/>
      <c r="AN54" s="121">
        <f>SUM(AG54,AT54)</f>
        <v>0</v>
      </c>
      <c r="AO54" s="120"/>
      <c r="AP54" s="120"/>
      <c r="AQ54" s="122" t="s">
        <v>85</v>
      </c>
      <c r="AR54" s="123"/>
      <c r="AS54" s="129">
        <v>0</v>
      </c>
      <c r="AT54" s="130">
        <f>ROUND(SUM(AV54:AW54),2)</f>
        <v>0</v>
      </c>
      <c r="AU54" s="131">
        <f>'SNK - Systém nouzové komu...'!P78</f>
        <v>0</v>
      </c>
      <c r="AV54" s="130">
        <f>'SNK - Systém nouzové komu...'!J30</f>
        <v>0</v>
      </c>
      <c r="AW54" s="130">
        <f>'SNK - Systém nouzové komu...'!J31</f>
        <v>0</v>
      </c>
      <c r="AX54" s="130">
        <f>'SNK - Systém nouzové komu...'!J32</f>
        <v>0</v>
      </c>
      <c r="AY54" s="130">
        <f>'SNK - Systém nouzové komu...'!J33</f>
        <v>0</v>
      </c>
      <c r="AZ54" s="130">
        <f>'SNK - Systém nouzové komu...'!F30</f>
        <v>0</v>
      </c>
      <c r="BA54" s="130">
        <f>'SNK - Systém nouzové komu...'!F31</f>
        <v>0</v>
      </c>
      <c r="BB54" s="130">
        <f>'SNK - Systém nouzové komu...'!F32</f>
        <v>0</v>
      </c>
      <c r="BC54" s="130">
        <f>'SNK - Systém nouzové komu...'!F33</f>
        <v>0</v>
      </c>
      <c r="BD54" s="132">
        <f>'SNK - Systém nouzové komu...'!F34</f>
        <v>0</v>
      </c>
      <c r="BT54" s="128" t="s">
        <v>86</v>
      </c>
      <c r="BV54" s="128" t="s">
        <v>80</v>
      </c>
      <c r="BW54" s="128" t="s">
        <v>94</v>
      </c>
      <c r="BX54" s="128" t="s">
        <v>7</v>
      </c>
      <c r="CL54" s="128" t="s">
        <v>21</v>
      </c>
      <c r="CM54" s="128" t="s">
        <v>88</v>
      </c>
    </row>
    <row r="55" s="1" customFormat="1" ht="30" customHeight="1">
      <c r="B55" s="43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69"/>
    </row>
    <row r="56" s="1" customFormat="1" ht="6.96" customHeight="1">
      <c r="B56" s="64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9"/>
    </row>
  </sheetData>
  <sheetProtection sheet="1" formatColumns="0" formatRows="0" objects="1" scenarios="1" spinCount="100000" saltValue="VcSr+trcmuNxE+/etVVTRM5GYK0ryqPtPvQPwqH1oIWHnpd0YbNMJ/ugZn+ef6X2cdC8Bge9rGej4EuagpHidQ==" hashValue="bBSaNp/7rJKhnhGPgCYkI2YBTeFIfyJ/B/LXVwHlfoofH6RtziLfFXa2YQ6MaG54tQ02ewiSf/1O6vpHivAjyg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EPS 1 - EPS pro DPS (SO 01)'!C2" display="/"/>
    <hyperlink ref="A53" location="'EPS 2 - EPS pro DOZP (SO 02)'!C2" display="/"/>
    <hyperlink ref="A54" location="'SNK - Systém nouzové komu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4"/>
      <c r="C1" s="134"/>
      <c r="D1" s="135" t="s">
        <v>1</v>
      </c>
      <c r="E1" s="134"/>
      <c r="F1" s="136" t="s">
        <v>95</v>
      </c>
      <c r="G1" s="136" t="s">
        <v>96</v>
      </c>
      <c r="H1" s="136"/>
      <c r="I1" s="137"/>
      <c r="J1" s="136" t="s">
        <v>97</v>
      </c>
      <c r="K1" s="135" t="s">
        <v>98</v>
      </c>
      <c r="L1" s="136" t="s">
        <v>99</v>
      </c>
      <c r="M1" s="136"/>
      <c r="N1" s="136"/>
      <c r="O1" s="136"/>
      <c r="P1" s="136"/>
      <c r="Q1" s="136"/>
      <c r="R1" s="136"/>
      <c r="S1" s="136"/>
      <c r="T1" s="136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87</v>
      </c>
    </row>
    <row r="3" ht="6.96" customHeight="1">
      <c r="B3" s="21"/>
      <c r="C3" s="22"/>
      <c r="D3" s="22"/>
      <c r="E3" s="22"/>
      <c r="F3" s="22"/>
      <c r="G3" s="22"/>
      <c r="H3" s="22"/>
      <c r="I3" s="138"/>
      <c r="J3" s="22"/>
      <c r="K3" s="23"/>
      <c r="AT3" s="20" t="s">
        <v>88</v>
      </c>
    </row>
    <row r="4" ht="36.96" customHeight="1">
      <c r="B4" s="24"/>
      <c r="C4" s="25"/>
      <c r="D4" s="26" t="s">
        <v>100</v>
      </c>
      <c r="E4" s="25"/>
      <c r="F4" s="25"/>
      <c r="G4" s="25"/>
      <c r="H4" s="25"/>
      <c r="I4" s="139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9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9"/>
      <c r="J6" s="25"/>
      <c r="K6" s="27"/>
    </row>
    <row r="7" ht="16.5" customHeight="1">
      <c r="B7" s="24"/>
      <c r="C7" s="25"/>
      <c r="D7" s="25"/>
      <c r="E7" s="140" t="str">
        <f>'Rekapitulace stavby'!K6</f>
        <v>Mod. pobyt. zař. ve spr. soc. služ., Písečná 5062, Chomutov - EPS,SNK</v>
      </c>
      <c r="F7" s="36"/>
      <c r="G7" s="36"/>
      <c r="H7" s="36"/>
      <c r="I7" s="139"/>
      <c r="J7" s="25"/>
      <c r="K7" s="27"/>
    </row>
    <row r="8" s="1" customFormat="1">
      <c r="B8" s="43"/>
      <c r="C8" s="44"/>
      <c r="D8" s="36" t="s">
        <v>101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102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6" t="s">
        <v>20</v>
      </c>
      <c r="E11" s="44"/>
      <c r="F11" s="31" t="s">
        <v>34</v>
      </c>
      <c r="G11" s="44"/>
      <c r="H11" s="44"/>
      <c r="I11" s="143" t="s">
        <v>22</v>
      </c>
      <c r="J11" s="31" t="s">
        <v>34</v>
      </c>
      <c r="K11" s="48"/>
    </row>
    <row r="12" s="1" customFormat="1" ht="14.4" customHeight="1">
      <c r="B12" s="43"/>
      <c r="C12" s="44"/>
      <c r="D12" s="36" t="s">
        <v>24</v>
      </c>
      <c r="E12" s="44"/>
      <c r="F12" s="31" t="s">
        <v>25</v>
      </c>
      <c r="G12" s="44"/>
      <c r="H12" s="44"/>
      <c r="I12" s="143" t="s">
        <v>26</v>
      </c>
      <c r="J12" s="144" t="str">
        <f>'Rekapitulace stavby'!AN8</f>
        <v>27. 2. 2016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6" t="s">
        <v>32</v>
      </c>
      <c r="E14" s="44"/>
      <c r="F14" s="44"/>
      <c r="G14" s="44"/>
      <c r="H14" s="44"/>
      <c r="I14" s="143" t="s">
        <v>33</v>
      </c>
      <c r="J14" s="31" t="s">
        <v>34</v>
      </c>
      <c r="K14" s="48"/>
    </row>
    <row r="15" s="1" customFormat="1" ht="18" customHeight="1">
      <c r="B15" s="43"/>
      <c r="C15" s="44"/>
      <c r="D15" s="44"/>
      <c r="E15" s="31" t="s">
        <v>35</v>
      </c>
      <c r="F15" s="44"/>
      <c r="G15" s="44"/>
      <c r="H15" s="44"/>
      <c r="I15" s="143" t="s">
        <v>36</v>
      </c>
      <c r="J15" s="31" t="s">
        <v>34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6" t="s">
        <v>37</v>
      </c>
      <c r="E17" s="44"/>
      <c r="F17" s="44"/>
      <c r="G17" s="44"/>
      <c r="H17" s="44"/>
      <c r="I17" s="143" t="s">
        <v>33</v>
      </c>
      <c r="J17" s="31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1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36</v>
      </c>
      <c r="J18" s="31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6" t="s">
        <v>39</v>
      </c>
      <c r="E20" s="44"/>
      <c r="F20" s="44"/>
      <c r="G20" s="44"/>
      <c r="H20" s="44"/>
      <c r="I20" s="143" t="s">
        <v>33</v>
      </c>
      <c r="J20" s="31" t="s">
        <v>34</v>
      </c>
      <c r="K20" s="48"/>
    </row>
    <row r="21" s="1" customFormat="1" ht="18" customHeight="1">
      <c r="B21" s="43"/>
      <c r="C21" s="44"/>
      <c r="D21" s="44"/>
      <c r="E21" s="31" t="s">
        <v>40</v>
      </c>
      <c r="F21" s="44"/>
      <c r="G21" s="44"/>
      <c r="H21" s="44"/>
      <c r="I21" s="143" t="s">
        <v>36</v>
      </c>
      <c r="J21" s="31" t="s">
        <v>34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6" t="s">
        <v>42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34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44</v>
      </c>
      <c r="E27" s="44"/>
      <c r="F27" s="44"/>
      <c r="G27" s="44"/>
      <c r="H27" s="44"/>
      <c r="I27" s="141"/>
      <c r="J27" s="152">
        <f>ROUND(J78,2)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46</v>
      </c>
      <c r="G29" s="44"/>
      <c r="H29" s="44"/>
      <c r="I29" s="153" t="s">
        <v>45</v>
      </c>
      <c r="J29" s="49" t="s">
        <v>47</v>
      </c>
      <c r="K29" s="48"/>
    </row>
    <row r="30" s="1" customFormat="1" ht="14.4" customHeight="1">
      <c r="B30" s="43"/>
      <c r="C30" s="44"/>
      <c r="D30" s="52" t="s">
        <v>48</v>
      </c>
      <c r="E30" s="52" t="s">
        <v>49</v>
      </c>
      <c r="F30" s="154">
        <f>ROUND(SUM(BE78:BE81), 2)</f>
        <v>0</v>
      </c>
      <c r="G30" s="44"/>
      <c r="H30" s="44"/>
      <c r="I30" s="155">
        <v>0.20999999999999999</v>
      </c>
      <c r="J30" s="154">
        <f>ROUND(ROUND((SUM(BE78:BE81)), 2)*I30, 2)</f>
        <v>0</v>
      </c>
      <c r="K30" s="48"/>
    </row>
    <row r="31" s="1" customFormat="1" ht="14.4" customHeight="1">
      <c r="B31" s="43"/>
      <c r="C31" s="44"/>
      <c r="D31" s="44"/>
      <c r="E31" s="52" t="s">
        <v>50</v>
      </c>
      <c r="F31" s="154">
        <f>ROUND(SUM(BF78:BF81), 2)</f>
        <v>0</v>
      </c>
      <c r="G31" s="44"/>
      <c r="H31" s="44"/>
      <c r="I31" s="155">
        <v>0.14999999999999999</v>
      </c>
      <c r="J31" s="154">
        <f>ROUND(ROUND((SUM(BF78:BF81)),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51</v>
      </c>
      <c r="F32" s="154">
        <f>ROUND(SUM(BG78:BG81),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52</v>
      </c>
      <c r="F33" s="154">
        <f>ROUND(SUM(BH78:BH81),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53</v>
      </c>
      <c r="F34" s="154">
        <f>ROUND(SUM(BI78:BI81),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54</v>
      </c>
      <c r="E36" s="95"/>
      <c r="F36" s="95"/>
      <c r="G36" s="158" t="s">
        <v>55</v>
      </c>
      <c r="H36" s="159" t="s">
        <v>56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6" t="s">
        <v>103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6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Mod. pobyt. zař. ve spr. soc. služ., Písečná 5062, Chomutov - EPS,SNK</v>
      </c>
      <c r="F45" s="36"/>
      <c r="G45" s="36"/>
      <c r="H45" s="36"/>
      <c r="I45" s="141"/>
      <c r="J45" s="44"/>
      <c r="K45" s="48"/>
    </row>
    <row r="46" s="1" customFormat="1" ht="14.4" customHeight="1">
      <c r="B46" s="43"/>
      <c r="C46" s="36" t="s">
        <v>101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EPS 1 - EPS pro DPS (SO 01)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6" t="s">
        <v>24</v>
      </c>
      <c r="D49" s="44"/>
      <c r="E49" s="44"/>
      <c r="F49" s="31" t="str">
        <f>F12</f>
        <v xml:space="preserve"> </v>
      </c>
      <c r="G49" s="44"/>
      <c r="H49" s="44"/>
      <c r="I49" s="143" t="s">
        <v>26</v>
      </c>
      <c r="J49" s="144" t="str">
        <f>IF(J12="","",J12)</f>
        <v>27. 2. 2016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6" t="s">
        <v>32</v>
      </c>
      <c r="D51" s="44"/>
      <c r="E51" s="44"/>
      <c r="F51" s="31" t="str">
        <f>E15</f>
        <v>Statutární město Chomutov, Zborovská 4602,Chomutov</v>
      </c>
      <c r="G51" s="44"/>
      <c r="H51" s="44"/>
      <c r="I51" s="143" t="s">
        <v>39</v>
      </c>
      <c r="J51" s="41" t="str">
        <f>E21</f>
        <v>JKPO,Školní 1038, Chomutov</v>
      </c>
      <c r="K51" s="48"/>
    </row>
    <row r="52" s="1" customFormat="1" ht="14.4" customHeight="1">
      <c r="B52" s="43"/>
      <c r="C52" s="36" t="s">
        <v>37</v>
      </c>
      <c r="D52" s="44"/>
      <c r="E52" s="44"/>
      <c r="F52" s="31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104</v>
      </c>
      <c r="D54" s="156"/>
      <c r="E54" s="156"/>
      <c r="F54" s="156"/>
      <c r="G54" s="156"/>
      <c r="H54" s="156"/>
      <c r="I54" s="170"/>
      <c r="J54" s="171" t="s">
        <v>105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106</v>
      </c>
      <c r="D56" s="44"/>
      <c r="E56" s="44"/>
      <c r="F56" s="44"/>
      <c r="G56" s="44"/>
      <c r="H56" s="44"/>
      <c r="I56" s="141"/>
      <c r="J56" s="152">
        <f>J78</f>
        <v>0</v>
      </c>
      <c r="K56" s="48"/>
      <c r="AU56" s="20" t="s">
        <v>107</v>
      </c>
    </row>
    <row r="57" s="7" customFormat="1" ht="24.96" customHeight="1">
      <c r="B57" s="174"/>
      <c r="C57" s="175"/>
      <c r="D57" s="176" t="s">
        <v>108</v>
      </c>
      <c r="E57" s="177"/>
      <c r="F57" s="177"/>
      <c r="G57" s="177"/>
      <c r="H57" s="177"/>
      <c r="I57" s="178"/>
      <c r="J57" s="179">
        <f>J79</f>
        <v>0</v>
      </c>
      <c r="K57" s="180"/>
    </row>
    <row r="58" s="8" customFormat="1" ht="19.92" customHeight="1">
      <c r="B58" s="181"/>
      <c r="C58" s="182"/>
      <c r="D58" s="183" t="s">
        <v>109</v>
      </c>
      <c r="E58" s="184"/>
      <c r="F58" s="184"/>
      <c r="G58" s="184"/>
      <c r="H58" s="184"/>
      <c r="I58" s="185"/>
      <c r="J58" s="186">
        <f>J80</f>
        <v>0</v>
      </c>
      <c r="K58" s="187"/>
    </row>
    <row r="59" s="1" customFormat="1" ht="21.84" customHeight="1">
      <c r="B59" s="43"/>
      <c r="C59" s="44"/>
      <c r="D59" s="44"/>
      <c r="E59" s="44"/>
      <c r="F59" s="44"/>
      <c r="G59" s="44"/>
      <c r="H59" s="44"/>
      <c r="I59" s="141"/>
      <c r="J59" s="44"/>
      <c r="K59" s="48"/>
    </row>
    <row r="60" s="1" customFormat="1" ht="6.96" customHeight="1">
      <c r="B60" s="64"/>
      <c r="C60" s="65"/>
      <c r="D60" s="65"/>
      <c r="E60" s="65"/>
      <c r="F60" s="65"/>
      <c r="G60" s="65"/>
      <c r="H60" s="65"/>
      <c r="I60" s="163"/>
      <c r="J60" s="65"/>
      <c r="K60" s="66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66"/>
      <c r="J64" s="68"/>
      <c r="K64" s="68"/>
      <c r="L64" s="69"/>
    </row>
    <row r="65" s="1" customFormat="1" ht="36.96" customHeight="1">
      <c r="B65" s="43"/>
      <c r="C65" s="70" t="s">
        <v>110</v>
      </c>
      <c r="D65" s="71"/>
      <c r="E65" s="71"/>
      <c r="F65" s="71"/>
      <c r="G65" s="71"/>
      <c r="H65" s="71"/>
      <c r="I65" s="188"/>
      <c r="J65" s="71"/>
      <c r="K65" s="71"/>
      <c r="L65" s="69"/>
    </row>
    <row r="66" s="1" customFormat="1" ht="6.96" customHeight="1">
      <c r="B66" s="43"/>
      <c r="C66" s="71"/>
      <c r="D66" s="71"/>
      <c r="E66" s="71"/>
      <c r="F66" s="71"/>
      <c r="G66" s="71"/>
      <c r="H66" s="71"/>
      <c r="I66" s="188"/>
      <c r="J66" s="71"/>
      <c r="K66" s="71"/>
      <c r="L66" s="69"/>
    </row>
    <row r="67" s="1" customFormat="1" ht="14.4" customHeight="1">
      <c r="B67" s="43"/>
      <c r="C67" s="73" t="s">
        <v>18</v>
      </c>
      <c r="D67" s="71"/>
      <c r="E67" s="71"/>
      <c r="F67" s="71"/>
      <c r="G67" s="71"/>
      <c r="H67" s="71"/>
      <c r="I67" s="188"/>
      <c r="J67" s="71"/>
      <c r="K67" s="71"/>
      <c r="L67" s="69"/>
    </row>
    <row r="68" s="1" customFormat="1" ht="16.5" customHeight="1">
      <c r="B68" s="43"/>
      <c r="C68" s="71"/>
      <c r="D68" s="71"/>
      <c r="E68" s="189" t="str">
        <f>E7</f>
        <v>Mod. pobyt. zař. ve spr. soc. služ., Písečná 5062, Chomutov - EPS,SNK</v>
      </c>
      <c r="F68" s="73"/>
      <c r="G68" s="73"/>
      <c r="H68" s="73"/>
      <c r="I68" s="188"/>
      <c r="J68" s="71"/>
      <c r="K68" s="71"/>
      <c r="L68" s="69"/>
    </row>
    <row r="69" s="1" customFormat="1" ht="14.4" customHeight="1">
      <c r="B69" s="43"/>
      <c r="C69" s="73" t="s">
        <v>101</v>
      </c>
      <c r="D69" s="71"/>
      <c r="E69" s="71"/>
      <c r="F69" s="71"/>
      <c r="G69" s="71"/>
      <c r="H69" s="71"/>
      <c r="I69" s="188"/>
      <c r="J69" s="71"/>
      <c r="K69" s="71"/>
      <c r="L69" s="69"/>
    </row>
    <row r="70" s="1" customFormat="1" ht="17.25" customHeight="1">
      <c r="B70" s="43"/>
      <c r="C70" s="71"/>
      <c r="D70" s="71"/>
      <c r="E70" s="79" t="str">
        <f>E9</f>
        <v>EPS 1 - EPS pro DPS (SO 01)</v>
      </c>
      <c r="F70" s="71"/>
      <c r="G70" s="71"/>
      <c r="H70" s="71"/>
      <c r="I70" s="188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8"/>
      <c r="J71" s="71"/>
      <c r="K71" s="71"/>
      <c r="L71" s="69"/>
    </row>
    <row r="72" s="1" customFormat="1" ht="18" customHeight="1">
      <c r="B72" s="43"/>
      <c r="C72" s="73" t="s">
        <v>24</v>
      </c>
      <c r="D72" s="71"/>
      <c r="E72" s="71"/>
      <c r="F72" s="190" t="str">
        <f>F12</f>
        <v xml:space="preserve"> </v>
      </c>
      <c r="G72" s="71"/>
      <c r="H72" s="71"/>
      <c r="I72" s="191" t="s">
        <v>26</v>
      </c>
      <c r="J72" s="82" t="str">
        <f>IF(J12="","",J12)</f>
        <v>27. 2. 2016</v>
      </c>
      <c r="K72" s="71"/>
      <c r="L72" s="69"/>
    </row>
    <row r="73" s="1" customFormat="1" ht="6.96" customHeight="1">
      <c r="B73" s="43"/>
      <c r="C73" s="71"/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>
      <c r="B74" s="43"/>
      <c r="C74" s="73" t="s">
        <v>32</v>
      </c>
      <c r="D74" s="71"/>
      <c r="E74" s="71"/>
      <c r="F74" s="190" t="str">
        <f>E15</f>
        <v>Statutární město Chomutov, Zborovská 4602,Chomutov</v>
      </c>
      <c r="G74" s="71"/>
      <c r="H74" s="71"/>
      <c r="I74" s="191" t="s">
        <v>39</v>
      </c>
      <c r="J74" s="190" t="str">
        <f>E21</f>
        <v>JKPO,Školní 1038, Chomutov</v>
      </c>
      <c r="K74" s="71"/>
      <c r="L74" s="69"/>
    </row>
    <row r="75" s="1" customFormat="1" ht="14.4" customHeight="1">
      <c r="B75" s="43"/>
      <c r="C75" s="73" t="s">
        <v>37</v>
      </c>
      <c r="D75" s="71"/>
      <c r="E75" s="71"/>
      <c r="F75" s="190" t="str">
        <f>IF(E18="","",E18)</f>
        <v/>
      </c>
      <c r="G75" s="71"/>
      <c r="H75" s="71"/>
      <c r="I75" s="188"/>
      <c r="J75" s="71"/>
      <c r="K75" s="71"/>
      <c r="L75" s="69"/>
    </row>
    <row r="76" s="1" customFormat="1" ht="10.32" customHeight="1">
      <c r="B76" s="43"/>
      <c r="C76" s="71"/>
      <c r="D76" s="71"/>
      <c r="E76" s="71"/>
      <c r="F76" s="71"/>
      <c r="G76" s="71"/>
      <c r="H76" s="71"/>
      <c r="I76" s="188"/>
      <c r="J76" s="71"/>
      <c r="K76" s="71"/>
      <c r="L76" s="69"/>
    </row>
    <row r="77" s="9" customFormat="1" ht="29.28" customHeight="1">
      <c r="B77" s="192"/>
      <c r="C77" s="193" t="s">
        <v>111</v>
      </c>
      <c r="D77" s="194" t="s">
        <v>63</v>
      </c>
      <c r="E77" s="194" t="s">
        <v>59</v>
      </c>
      <c r="F77" s="194" t="s">
        <v>112</v>
      </c>
      <c r="G77" s="194" t="s">
        <v>113</v>
      </c>
      <c r="H77" s="194" t="s">
        <v>114</v>
      </c>
      <c r="I77" s="195" t="s">
        <v>115</v>
      </c>
      <c r="J77" s="194" t="s">
        <v>105</v>
      </c>
      <c r="K77" s="196" t="s">
        <v>116</v>
      </c>
      <c r="L77" s="197"/>
      <c r="M77" s="99" t="s">
        <v>117</v>
      </c>
      <c r="N77" s="100" t="s">
        <v>48</v>
      </c>
      <c r="O77" s="100" t="s">
        <v>118</v>
      </c>
      <c r="P77" s="100" t="s">
        <v>119</v>
      </c>
      <c r="Q77" s="100" t="s">
        <v>120</v>
      </c>
      <c r="R77" s="100" t="s">
        <v>121</v>
      </c>
      <c r="S77" s="100" t="s">
        <v>122</v>
      </c>
      <c r="T77" s="101" t="s">
        <v>123</v>
      </c>
    </row>
    <row r="78" s="1" customFormat="1" ht="29.28" customHeight="1">
      <c r="B78" s="43"/>
      <c r="C78" s="105" t="s">
        <v>106</v>
      </c>
      <c r="D78" s="71"/>
      <c r="E78" s="71"/>
      <c r="F78" s="71"/>
      <c r="G78" s="71"/>
      <c r="H78" s="71"/>
      <c r="I78" s="188"/>
      <c r="J78" s="198">
        <f>BK78</f>
        <v>0</v>
      </c>
      <c r="K78" s="71"/>
      <c r="L78" s="69"/>
      <c r="M78" s="102"/>
      <c r="N78" s="103"/>
      <c r="O78" s="103"/>
      <c r="P78" s="199">
        <f>P79</f>
        <v>0</v>
      </c>
      <c r="Q78" s="103"/>
      <c r="R78" s="199">
        <f>R79</f>
        <v>0</v>
      </c>
      <c r="S78" s="103"/>
      <c r="T78" s="200">
        <f>T79</f>
        <v>0</v>
      </c>
      <c r="AT78" s="20" t="s">
        <v>77</v>
      </c>
      <c r="AU78" s="20" t="s">
        <v>107</v>
      </c>
      <c r="BK78" s="201">
        <f>BK79</f>
        <v>0</v>
      </c>
    </row>
    <row r="79" s="10" customFormat="1" ht="37.44" customHeight="1">
      <c r="B79" s="202"/>
      <c r="C79" s="203"/>
      <c r="D79" s="204" t="s">
        <v>77</v>
      </c>
      <c r="E79" s="205" t="s">
        <v>124</v>
      </c>
      <c r="F79" s="205" t="s">
        <v>125</v>
      </c>
      <c r="G79" s="203"/>
      <c r="H79" s="203"/>
      <c r="I79" s="206"/>
      <c r="J79" s="207">
        <f>BK79</f>
        <v>0</v>
      </c>
      <c r="K79" s="203"/>
      <c r="L79" s="208"/>
      <c r="M79" s="209"/>
      <c r="N79" s="210"/>
      <c r="O79" s="210"/>
      <c r="P79" s="211">
        <f>P80</f>
        <v>0</v>
      </c>
      <c r="Q79" s="210"/>
      <c r="R79" s="211">
        <f>R80</f>
        <v>0</v>
      </c>
      <c r="S79" s="210"/>
      <c r="T79" s="212">
        <f>T80</f>
        <v>0</v>
      </c>
      <c r="AR79" s="213" t="s">
        <v>126</v>
      </c>
      <c r="AT79" s="214" t="s">
        <v>77</v>
      </c>
      <c r="AU79" s="214" t="s">
        <v>78</v>
      </c>
      <c r="AY79" s="213" t="s">
        <v>127</v>
      </c>
      <c r="BK79" s="215">
        <f>BK80</f>
        <v>0</v>
      </c>
    </row>
    <row r="80" s="10" customFormat="1" ht="19.92" customHeight="1">
      <c r="B80" s="202"/>
      <c r="C80" s="203"/>
      <c r="D80" s="204" t="s">
        <v>77</v>
      </c>
      <c r="E80" s="216" t="s">
        <v>128</v>
      </c>
      <c r="F80" s="216" t="s">
        <v>129</v>
      </c>
      <c r="G80" s="203"/>
      <c r="H80" s="203"/>
      <c r="I80" s="206"/>
      <c r="J80" s="217">
        <f>BK80</f>
        <v>0</v>
      </c>
      <c r="K80" s="203"/>
      <c r="L80" s="208"/>
      <c r="M80" s="209"/>
      <c r="N80" s="210"/>
      <c r="O80" s="210"/>
      <c r="P80" s="211">
        <f>P81</f>
        <v>0</v>
      </c>
      <c r="Q80" s="210"/>
      <c r="R80" s="211">
        <f>R81</f>
        <v>0</v>
      </c>
      <c r="S80" s="210"/>
      <c r="T80" s="212">
        <f>T81</f>
        <v>0</v>
      </c>
      <c r="AR80" s="213" t="s">
        <v>126</v>
      </c>
      <c r="AT80" s="214" t="s">
        <v>77</v>
      </c>
      <c r="AU80" s="214" t="s">
        <v>86</v>
      </c>
      <c r="AY80" s="213" t="s">
        <v>127</v>
      </c>
      <c r="BK80" s="215">
        <f>BK81</f>
        <v>0</v>
      </c>
    </row>
    <row r="81" s="1" customFormat="1" ht="16.5" customHeight="1">
      <c r="B81" s="43"/>
      <c r="C81" s="218" t="s">
        <v>86</v>
      </c>
      <c r="D81" s="218" t="s">
        <v>130</v>
      </c>
      <c r="E81" s="219" t="s">
        <v>131</v>
      </c>
      <c r="F81" s="220" t="s">
        <v>132</v>
      </c>
      <c r="G81" s="221" t="s">
        <v>133</v>
      </c>
      <c r="H81" s="222">
        <v>1</v>
      </c>
      <c r="I81" s="223"/>
      <c r="J81" s="224">
        <f>ROUND(I81*H81,2)</f>
        <v>0</v>
      </c>
      <c r="K81" s="220" t="s">
        <v>34</v>
      </c>
      <c r="L81" s="69"/>
      <c r="M81" s="225" t="s">
        <v>34</v>
      </c>
      <c r="N81" s="226" t="s">
        <v>49</v>
      </c>
      <c r="O81" s="227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0" t="s">
        <v>134</v>
      </c>
      <c r="AT81" s="20" t="s">
        <v>130</v>
      </c>
      <c r="AU81" s="20" t="s">
        <v>88</v>
      </c>
      <c r="AY81" s="20" t="s">
        <v>127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0" t="s">
        <v>86</v>
      </c>
      <c r="BK81" s="230">
        <f>ROUND(I81*H81,2)</f>
        <v>0</v>
      </c>
      <c r="BL81" s="20" t="s">
        <v>134</v>
      </c>
      <c r="BM81" s="20" t="s">
        <v>135</v>
      </c>
    </row>
    <row r="82" s="1" customFormat="1" ht="6.96" customHeight="1">
      <c r="B82" s="64"/>
      <c r="C82" s="65"/>
      <c r="D82" s="65"/>
      <c r="E82" s="65"/>
      <c r="F82" s="65"/>
      <c r="G82" s="65"/>
      <c r="H82" s="65"/>
      <c r="I82" s="163"/>
      <c r="J82" s="65"/>
      <c r="K82" s="65"/>
      <c r="L82" s="69"/>
    </row>
  </sheetData>
  <sheetProtection sheet="1" autoFilter="0" formatColumns="0" formatRows="0" objects="1" scenarios="1" spinCount="100000" saltValue="H9cj22qqv6MvScbQGQF5glvAfyuhEWs1f31McGrFsY55hwxxzF9f/Oin1L4WSo0Bo0Xh//cTT1TG/qPLY40viw==" hashValue="IJ/lyN+LNj8eq0rzMtaQJztOFRzKDAF0XRGvfQi4UmOX33VtR8FQQoWfHA+Nlw+b5mkWYp2KF7wiNdvfnDfJPw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4"/>
      <c r="C1" s="134"/>
      <c r="D1" s="135" t="s">
        <v>1</v>
      </c>
      <c r="E1" s="134"/>
      <c r="F1" s="136" t="s">
        <v>95</v>
      </c>
      <c r="G1" s="136" t="s">
        <v>96</v>
      </c>
      <c r="H1" s="136"/>
      <c r="I1" s="137"/>
      <c r="J1" s="136" t="s">
        <v>97</v>
      </c>
      <c r="K1" s="135" t="s">
        <v>98</v>
      </c>
      <c r="L1" s="136" t="s">
        <v>99</v>
      </c>
      <c r="M1" s="136"/>
      <c r="N1" s="136"/>
      <c r="O1" s="136"/>
      <c r="P1" s="136"/>
      <c r="Q1" s="136"/>
      <c r="R1" s="136"/>
      <c r="S1" s="136"/>
      <c r="T1" s="136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91</v>
      </c>
    </row>
    <row r="3" ht="6.96" customHeight="1">
      <c r="B3" s="21"/>
      <c r="C3" s="22"/>
      <c r="D3" s="22"/>
      <c r="E3" s="22"/>
      <c r="F3" s="22"/>
      <c r="G3" s="22"/>
      <c r="H3" s="22"/>
      <c r="I3" s="138"/>
      <c r="J3" s="22"/>
      <c r="K3" s="23"/>
      <c r="AT3" s="20" t="s">
        <v>88</v>
      </c>
    </row>
    <row r="4" ht="36.96" customHeight="1">
      <c r="B4" s="24"/>
      <c r="C4" s="25"/>
      <c r="D4" s="26" t="s">
        <v>100</v>
      </c>
      <c r="E4" s="25"/>
      <c r="F4" s="25"/>
      <c r="G4" s="25"/>
      <c r="H4" s="25"/>
      <c r="I4" s="139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9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9"/>
      <c r="J6" s="25"/>
      <c r="K6" s="27"/>
    </row>
    <row r="7" ht="16.5" customHeight="1">
      <c r="B7" s="24"/>
      <c r="C7" s="25"/>
      <c r="D7" s="25"/>
      <c r="E7" s="140" t="str">
        <f>'Rekapitulace stavby'!K6</f>
        <v>Mod. pobyt. zař. ve spr. soc. služ., Písečná 5062, Chomutov - EPS,SNK</v>
      </c>
      <c r="F7" s="36"/>
      <c r="G7" s="36"/>
      <c r="H7" s="36"/>
      <c r="I7" s="139"/>
      <c r="J7" s="25"/>
      <c r="K7" s="27"/>
    </row>
    <row r="8" s="1" customFormat="1">
      <c r="B8" s="43"/>
      <c r="C8" s="44"/>
      <c r="D8" s="36" t="s">
        <v>101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136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6" t="s">
        <v>20</v>
      </c>
      <c r="E11" s="44"/>
      <c r="F11" s="31" t="s">
        <v>21</v>
      </c>
      <c r="G11" s="44"/>
      <c r="H11" s="44"/>
      <c r="I11" s="143" t="s">
        <v>22</v>
      </c>
      <c r="J11" s="31" t="s">
        <v>34</v>
      </c>
      <c r="K11" s="48"/>
    </row>
    <row r="12" s="1" customFormat="1" ht="14.4" customHeight="1">
      <c r="B12" s="43"/>
      <c r="C12" s="44"/>
      <c r="D12" s="36" t="s">
        <v>24</v>
      </c>
      <c r="E12" s="44"/>
      <c r="F12" s="31" t="s">
        <v>25</v>
      </c>
      <c r="G12" s="44"/>
      <c r="H12" s="44"/>
      <c r="I12" s="143" t="s">
        <v>26</v>
      </c>
      <c r="J12" s="144" t="str">
        <f>'Rekapitulace stavby'!AN8</f>
        <v>27. 2. 2016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6" t="s">
        <v>32</v>
      </c>
      <c r="E14" s="44"/>
      <c r="F14" s="44"/>
      <c r="G14" s="44"/>
      <c r="H14" s="44"/>
      <c r="I14" s="143" t="s">
        <v>33</v>
      </c>
      <c r="J14" s="31" t="s">
        <v>34</v>
      </c>
      <c r="K14" s="48"/>
    </row>
    <row r="15" s="1" customFormat="1" ht="18" customHeight="1">
      <c r="B15" s="43"/>
      <c r="C15" s="44"/>
      <c r="D15" s="44"/>
      <c r="E15" s="31" t="s">
        <v>35</v>
      </c>
      <c r="F15" s="44"/>
      <c r="G15" s="44"/>
      <c r="H15" s="44"/>
      <c r="I15" s="143" t="s">
        <v>36</v>
      </c>
      <c r="J15" s="31" t="s">
        <v>34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6" t="s">
        <v>37</v>
      </c>
      <c r="E17" s="44"/>
      <c r="F17" s="44"/>
      <c r="G17" s="44"/>
      <c r="H17" s="44"/>
      <c r="I17" s="143" t="s">
        <v>33</v>
      </c>
      <c r="J17" s="31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1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36</v>
      </c>
      <c r="J18" s="31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6" t="s">
        <v>39</v>
      </c>
      <c r="E20" s="44"/>
      <c r="F20" s="44"/>
      <c r="G20" s="44"/>
      <c r="H20" s="44"/>
      <c r="I20" s="143" t="s">
        <v>33</v>
      </c>
      <c r="J20" s="31" t="s">
        <v>34</v>
      </c>
      <c r="K20" s="48"/>
    </row>
    <row r="21" s="1" customFormat="1" ht="18" customHeight="1">
      <c r="B21" s="43"/>
      <c r="C21" s="44"/>
      <c r="D21" s="44"/>
      <c r="E21" s="31" t="s">
        <v>40</v>
      </c>
      <c r="F21" s="44"/>
      <c r="G21" s="44"/>
      <c r="H21" s="44"/>
      <c r="I21" s="143" t="s">
        <v>36</v>
      </c>
      <c r="J21" s="31" t="s">
        <v>34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6" t="s">
        <v>42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34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44</v>
      </c>
      <c r="E27" s="44"/>
      <c r="F27" s="44"/>
      <c r="G27" s="44"/>
      <c r="H27" s="44"/>
      <c r="I27" s="141"/>
      <c r="J27" s="152">
        <f>ROUND(J78,2)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46</v>
      </c>
      <c r="G29" s="44"/>
      <c r="H29" s="44"/>
      <c r="I29" s="153" t="s">
        <v>45</v>
      </c>
      <c r="J29" s="49" t="s">
        <v>47</v>
      </c>
      <c r="K29" s="48"/>
    </row>
    <row r="30" s="1" customFormat="1" ht="14.4" customHeight="1">
      <c r="B30" s="43"/>
      <c r="C30" s="44"/>
      <c r="D30" s="52" t="s">
        <v>48</v>
      </c>
      <c r="E30" s="52" t="s">
        <v>49</v>
      </c>
      <c r="F30" s="154">
        <f>ROUND(SUM(BE78:BE81), 2)</f>
        <v>0</v>
      </c>
      <c r="G30" s="44"/>
      <c r="H30" s="44"/>
      <c r="I30" s="155">
        <v>0.20999999999999999</v>
      </c>
      <c r="J30" s="154">
        <f>ROUND(ROUND((SUM(BE78:BE81)), 2)*I30, 2)</f>
        <v>0</v>
      </c>
      <c r="K30" s="48"/>
    </row>
    <row r="31" s="1" customFormat="1" ht="14.4" customHeight="1">
      <c r="B31" s="43"/>
      <c r="C31" s="44"/>
      <c r="D31" s="44"/>
      <c r="E31" s="52" t="s">
        <v>50</v>
      </c>
      <c r="F31" s="154">
        <f>ROUND(SUM(BF78:BF81), 2)</f>
        <v>0</v>
      </c>
      <c r="G31" s="44"/>
      <c r="H31" s="44"/>
      <c r="I31" s="155">
        <v>0.14999999999999999</v>
      </c>
      <c r="J31" s="154">
        <f>ROUND(ROUND((SUM(BF78:BF81)),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51</v>
      </c>
      <c r="F32" s="154">
        <f>ROUND(SUM(BG78:BG81),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52</v>
      </c>
      <c r="F33" s="154">
        <f>ROUND(SUM(BH78:BH81),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53</v>
      </c>
      <c r="F34" s="154">
        <f>ROUND(SUM(BI78:BI81),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54</v>
      </c>
      <c r="E36" s="95"/>
      <c r="F36" s="95"/>
      <c r="G36" s="158" t="s">
        <v>55</v>
      </c>
      <c r="H36" s="159" t="s">
        <v>56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6" t="s">
        <v>103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6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Mod. pobyt. zař. ve spr. soc. služ., Písečná 5062, Chomutov - EPS,SNK</v>
      </c>
      <c r="F45" s="36"/>
      <c r="G45" s="36"/>
      <c r="H45" s="36"/>
      <c r="I45" s="141"/>
      <c r="J45" s="44"/>
      <c r="K45" s="48"/>
    </row>
    <row r="46" s="1" customFormat="1" ht="14.4" customHeight="1">
      <c r="B46" s="43"/>
      <c r="C46" s="36" t="s">
        <v>101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EPS 2 - EPS pro DOZP (SO 02)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6" t="s">
        <v>24</v>
      </c>
      <c r="D49" s="44"/>
      <c r="E49" s="44"/>
      <c r="F49" s="31" t="str">
        <f>F12</f>
        <v xml:space="preserve"> </v>
      </c>
      <c r="G49" s="44"/>
      <c r="H49" s="44"/>
      <c r="I49" s="143" t="s">
        <v>26</v>
      </c>
      <c r="J49" s="144" t="str">
        <f>IF(J12="","",J12)</f>
        <v>27. 2. 2016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6" t="s">
        <v>32</v>
      </c>
      <c r="D51" s="44"/>
      <c r="E51" s="44"/>
      <c r="F51" s="31" t="str">
        <f>E15</f>
        <v>Statutární město Chomutov, Zborovská 4602,Chomutov</v>
      </c>
      <c r="G51" s="44"/>
      <c r="H51" s="44"/>
      <c r="I51" s="143" t="s">
        <v>39</v>
      </c>
      <c r="J51" s="41" t="str">
        <f>E21</f>
        <v>JKPO,Školní 1038, Chomutov</v>
      </c>
      <c r="K51" s="48"/>
    </row>
    <row r="52" s="1" customFormat="1" ht="14.4" customHeight="1">
      <c r="B52" s="43"/>
      <c r="C52" s="36" t="s">
        <v>37</v>
      </c>
      <c r="D52" s="44"/>
      <c r="E52" s="44"/>
      <c r="F52" s="31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104</v>
      </c>
      <c r="D54" s="156"/>
      <c r="E54" s="156"/>
      <c r="F54" s="156"/>
      <c r="G54" s="156"/>
      <c r="H54" s="156"/>
      <c r="I54" s="170"/>
      <c r="J54" s="171" t="s">
        <v>105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106</v>
      </c>
      <c r="D56" s="44"/>
      <c r="E56" s="44"/>
      <c r="F56" s="44"/>
      <c r="G56" s="44"/>
      <c r="H56" s="44"/>
      <c r="I56" s="141"/>
      <c r="J56" s="152">
        <f>J78</f>
        <v>0</v>
      </c>
      <c r="K56" s="48"/>
      <c r="AU56" s="20" t="s">
        <v>107</v>
      </c>
    </row>
    <row r="57" s="7" customFormat="1" ht="24.96" customHeight="1">
      <c r="B57" s="174"/>
      <c r="C57" s="175"/>
      <c r="D57" s="176" t="s">
        <v>108</v>
      </c>
      <c r="E57" s="177"/>
      <c r="F57" s="177"/>
      <c r="G57" s="177"/>
      <c r="H57" s="177"/>
      <c r="I57" s="178"/>
      <c r="J57" s="179">
        <f>J79</f>
        <v>0</v>
      </c>
      <c r="K57" s="180"/>
    </row>
    <row r="58" s="8" customFormat="1" ht="19.92" customHeight="1">
      <c r="B58" s="181"/>
      <c r="C58" s="182"/>
      <c r="D58" s="183" t="s">
        <v>109</v>
      </c>
      <c r="E58" s="184"/>
      <c r="F58" s="184"/>
      <c r="G58" s="184"/>
      <c r="H58" s="184"/>
      <c r="I58" s="185"/>
      <c r="J58" s="186">
        <f>J80</f>
        <v>0</v>
      </c>
      <c r="K58" s="187"/>
    </row>
    <row r="59" s="1" customFormat="1" ht="21.84" customHeight="1">
      <c r="B59" s="43"/>
      <c r="C59" s="44"/>
      <c r="D59" s="44"/>
      <c r="E59" s="44"/>
      <c r="F59" s="44"/>
      <c r="G59" s="44"/>
      <c r="H59" s="44"/>
      <c r="I59" s="141"/>
      <c r="J59" s="44"/>
      <c r="K59" s="48"/>
    </row>
    <row r="60" s="1" customFormat="1" ht="6.96" customHeight="1">
      <c r="B60" s="64"/>
      <c r="C60" s="65"/>
      <c r="D60" s="65"/>
      <c r="E60" s="65"/>
      <c r="F60" s="65"/>
      <c r="G60" s="65"/>
      <c r="H60" s="65"/>
      <c r="I60" s="163"/>
      <c r="J60" s="65"/>
      <c r="K60" s="66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66"/>
      <c r="J64" s="68"/>
      <c r="K64" s="68"/>
      <c r="L64" s="69"/>
    </row>
    <row r="65" s="1" customFormat="1" ht="36.96" customHeight="1">
      <c r="B65" s="43"/>
      <c r="C65" s="70" t="s">
        <v>110</v>
      </c>
      <c r="D65" s="71"/>
      <c r="E65" s="71"/>
      <c r="F65" s="71"/>
      <c r="G65" s="71"/>
      <c r="H65" s="71"/>
      <c r="I65" s="188"/>
      <c r="J65" s="71"/>
      <c r="K65" s="71"/>
      <c r="L65" s="69"/>
    </row>
    <row r="66" s="1" customFormat="1" ht="6.96" customHeight="1">
      <c r="B66" s="43"/>
      <c r="C66" s="71"/>
      <c r="D66" s="71"/>
      <c r="E66" s="71"/>
      <c r="F66" s="71"/>
      <c r="G66" s="71"/>
      <c r="H66" s="71"/>
      <c r="I66" s="188"/>
      <c r="J66" s="71"/>
      <c r="K66" s="71"/>
      <c r="L66" s="69"/>
    </row>
    <row r="67" s="1" customFormat="1" ht="14.4" customHeight="1">
      <c r="B67" s="43"/>
      <c r="C67" s="73" t="s">
        <v>18</v>
      </c>
      <c r="D67" s="71"/>
      <c r="E67" s="71"/>
      <c r="F67" s="71"/>
      <c r="G67" s="71"/>
      <c r="H67" s="71"/>
      <c r="I67" s="188"/>
      <c r="J67" s="71"/>
      <c r="K67" s="71"/>
      <c r="L67" s="69"/>
    </row>
    <row r="68" s="1" customFormat="1" ht="16.5" customHeight="1">
      <c r="B68" s="43"/>
      <c r="C68" s="71"/>
      <c r="D68" s="71"/>
      <c r="E68" s="189" t="str">
        <f>E7</f>
        <v>Mod. pobyt. zař. ve spr. soc. služ., Písečná 5062, Chomutov - EPS,SNK</v>
      </c>
      <c r="F68" s="73"/>
      <c r="G68" s="73"/>
      <c r="H68" s="73"/>
      <c r="I68" s="188"/>
      <c r="J68" s="71"/>
      <c r="K68" s="71"/>
      <c r="L68" s="69"/>
    </row>
    <row r="69" s="1" customFormat="1" ht="14.4" customHeight="1">
      <c r="B69" s="43"/>
      <c r="C69" s="73" t="s">
        <v>101</v>
      </c>
      <c r="D69" s="71"/>
      <c r="E69" s="71"/>
      <c r="F69" s="71"/>
      <c r="G69" s="71"/>
      <c r="H69" s="71"/>
      <c r="I69" s="188"/>
      <c r="J69" s="71"/>
      <c r="K69" s="71"/>
      <c r="L69" s="69"/>
    </row>
    <row r="70" s="1" customFormat="1" ht="17.25" customHeight="1">
      <c r="B70" s="43"/>
      <c r="C70" s="71"/>
      <c r="D70" s="71"/>
      <c r="E70" s="79" t="str">
        <f>E9</f>
        <v>EPS 2 - EPS pro DOZP (SO 02)</v>
      </c>
      <c r="F70" s="71"/>
      <c r="G70" s="71"/>
      <c r="H70" s="71"/>
      <c r="I70" s="188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8"/>
      <c r="J71" s="71"/>
      <c r="K71" s="71"/>
      <c r="L71" s="69"/>
    </row>
    <row r="72" s="1" customFormat="1" ht="18" customHeight="1">
      <c r="B72" s="43"/>
      <c r="C72" s="73" t="s">
        <v>24</v>
      </c>
      <c r="D72" s="71"/>
      <c r="E72" s="71"/>
      <c r="F72" s="190" t="str">
        <f>F12</f>
        <v xml:space="preserve"> </v>
      </c>
      <c r="G72" s="71"/>
      <c r="H72" s="71"/>
      <c r="I72" s="191" t="s">
        <v>26</v>
      </c>
      <c r="J72" s="82" t="str">
        <f>IF(J12="","",J12)</f>
        <v>27. 2. 2016</v>
      </c>
      <c r="K72" s="71"/>
      <c r="L72" s="69"/>
    </row>
    <row r="73" s="1" customFormat="1" ht="6.96" customHeight="1">
      <c r="B73" s="43"/>
      <c r="C73" s="71"/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>
      <c r="B74" s="43"/>
      <c r="C74" s="73" t="s">
        <v>32</v>
      </c>
      <c r="D74" s="71"/>
      <c r="E74" s="71"/>
      <c r="F74" s="190" t="str">
        <f>E15</f>
        <v>Statutární město Chomutov, Zborovská 4602,Chomutov</v>
      </c>
      <c r="G74" s="71"/>
      <c r="H74" s="71"/>
      <c r="I74" s="191" t="s">
        <v>39</v>
      </c>
      <c r="J74" s="190" t="str">
        <f>E21</f>
        <v>JKPO,Školní 1038, Chomutov</v>
      </c>
      <c r="K74" s="71"/>
      <c r="L74" s="69"/>
    </row>
    <row r="75" s="1" customFormat="1" ht="14.4" customHeight="1">
      <c r="B75" s="43"/>
      <c r="C75" s="73" t="s">
        <v>37</v>
      </c>
      <c r="D75" s="71"/>
      <c r="E75" s="71"/>
      <c r="F75" s="190" t="str">
        <f>IF(E18="","",E18)</f>
        <v/>
      </c>
      <c r="G75" s="71"/>
      <c r="H75" s="71"/>
      <c r="I75" s="188"/>
      <c r="J75" s="71"/>
      <c r="K75" s="71"/>
      <c r="L75" s="69"/>
    </row>
    <row r="76" s="1" customFormat="1" ht="10.32" customHeight="1">
      <c r="B76" s="43"/>
      <c r="C76" s="71"/>
      <c r="D76" s="71"/>
      <c r="E76" s="71"/>
      <c r="F76" s="71"/>
      <c r="G76" s="71"/>
      <c r="H76" s="71"/>
      <c r="I76" s="188"/>
      <c r="J76" s="71"/>
      <c r="K76" s="71"/>
      <c r="L76" s="69"/>
    </row>
    <row r="77" s="9" customFormat="1" ht="29.28" customHeight="1">
      <c r="B77" s="192"/>
      <c r="C77" s="193" t="s">
        <v>111</v>
      </c>
      <c r="D77" s="194" t="s">
        <v>63</v>
      </c>
      <c r="E77" s="194" t="s">
        <v>59</v>
      </c>
      <c r="F77" s="194" t="s">
        <v>112</v>
      </c>
      <c r="G77" s="194" t="s">
        <v>113</v>
      </c>
      <c r="H77" s="194" t="s">
        <v>114</v>
      </c>
      <c r="I77" s="195" t="s">
        <v>115</v>
      </c>
      <c r="J77" s="194" t="s">
        <v>105</v>
      </c>
      <c r="K77" s="196" t="s">
        <v>116</v>
      </c>
      <c r="L77" s="197"/>
      <c r="M77" s="99" t="s">
        <v>117</v>
      </c>
      <c r="N77" s="100" t="s">
        <v>48</v>
      </c>
      <c r="O77" s="100" t="s">
        <v>118</v>
      </c>
      <c r="P77" s="100" t="s">
        <v>119</v>
      </c>
      <c r="Q77" s="100" t="s">
        <v>120</v>
      </c>
      <c r="R77" s="100" t="s">
        <v>121</v>
      </c>
      <c r="S77" s="100" t="s">
        <v>122</v>
      </c>
      <c r="T77" s="101" t="s">
        <v>123</v>
      </c>
    </row>
    <row r="78" s="1" customFormat="1" ht="29.28" customHeight="1">
      <c r="B78" s="43"/>
      <c r="C78" s="105" t="s">
        <v>106</v>
      </c>
      <c r="D78" s="71"/>
      <c r="E78" s="71"/>
      <c r="F78" s="71"/>
      <c r="G78" s="71"/>
      <c r="H78" s="71"/>
      <c r="I78" s="188"/>
      <c r="J78" s="198">
        <f>BK78</f>
        <v>0</v>
      </c>
      <c r="K78" s="71"/>
      <c r="L78" s="69"/>
      <c r="M78" s="102"/>
      <c r="N78" s="103"/>
      <c r="O78" s="103"/>
      <c r="P78" s="199">
        <f>P79</f>
        <v>0</v>
      </c>
      <c r="Q78" s="103"/>
      <c r="R78" s="199">
        <f>R79</f>
        <v>0</v>
      </c>
      <c r="S78" s="103"/>
      <c r="T78" s="200">
        <f>T79</f>
        <v>0</v>
      </c>
      <c r="AT78" s="20" t="s">
        <v>77</v>
      </c>
      <c r="AU78" s="20" t="s">
        <v>107</v>
      </c>
      <c r="BK78" s="201">
        <f>BK79</f>
        <v>0</v>
      </c>
    </row>
    <row r="79" s="10" customFormat="1" ht="37.44" customHeight="1">
      <c r="B79" s="202"/>
      <c r="C79" s="203"/>
      <c r="D79" s="204" t="s">
        <v>77</v>
      </c>
      <c r="E79" s="205" t="s">
        <v>124</v>
      </c>
      <c r="F79" s="205" t="s">
        <v>125</v>
      </c>
      <c r="G79" s="203"/>
      <c r="H79" s="203"/>
      <c r="I79" s="206"/>
      <c r="J79" s="207">
        <f>BK79</f>
        <v>0</v>
      </c>
      <c r="K79" s="203"/>
      <c r="L79" s="208"/>
      <c r="M79" s="209"/>
      <c r="N79" s="210"/>
      <c r="O79" s="210"/>
      <c r="P79" s="211">
        <f>P80</f>
        <v>0</v>
      </c>
      <c r="Q79" s="210"/>
      <c r="R79" s="211">
        <f>R80</f>
        <v>0</v>
      </c>
      <c r="S79" s="210"/>
      <c r="T79" s="212">
        <f>T80</f>
        <v>0</v>
      </c>
      <c r="AR79" s="213" t="s">
        <v>126</v>
      </c>
      <c r="AT79" s="214" t="s">
        <v>77</v>
      </c>
      <c r="AU79" s="214" t="s">
        <v>78</v>
      </c>
      <c r="AY79" s="213" t="s">
        <v>127</v>
      </c>
      <c r="BK79" s="215">
        <f>BK80</f>
        <v>0</v>
      </c>
    </row>
    <row r="80" s="10" customFormat="1" ht="19.92" customHeight="1">
      <c r="B80" s="202"/>
      <c r="C80" s="203"/>
      <c r="D80" s="204" t="s">
        <v>77</v>
      </c>
      <c r="E80" s="216" t="s">
        <v>128</v>
      </c>
      <c r="F80" s="216" t="s">
        <v>129</v>
      </c>
      <c r="G80" s="203"/>
      <c r="H80" s="203"/>
      <c r="I80" s="206"/>
      <c r="J80" s="217">
        <f>BK80</f>
        <v>0</v>
      </c>
      <c r="K80" s="203"/>
      <c r="L80" s="208"/>
      <c r="M80" s="209"/>
      <c r="N80" s="210"/>
      <c r="O80" s="210"/>
      <c r="P80" s="211">
        <f>P81</f>
        <v>0</v>
      </c>
      <c r="Q80" s="210"/>
      <c r="R80" s="211">
        <f>R81</f>
        <v>0</v>
      </c>
      <c r="S80" s="210"/>
      <c r="T80" s="212">
        <f>T81</f>
        <v>0</v>
      </c>
      <c r="AR80" s="213" t="s">
        <v>126</v>
      </c>
      <c r="AT80" s="214" t="s">
        <v>77</v>
      </c>
      <c r="AU80" s="214" t="s">
        <v>86</v>
      </c>
      <c r="AY80" s="213" t="s">
        <v>127</v>
      </c>
      <c r="BK80" s="215">
        <f>BK81</f>
        <v>0</v>
      </c>
    </row>
    <row r="81" s="1" customFormat="1" ht="16.5" customHeight="1">
      <c r="B81" s="43"/>
      <c r="C81" s="218" t="s">
        <v>86</v>
      </c>
      <c r="D81" s="218" t="s">
        <v>130</v>
      </c>
      <c r="E81" s="219" t="s">
        <v>131</v>
      </c>
      <c r="F81" s="220" t="s">
        <v>137</v>
      </c>
      <c r="G81" s="221" t="s">
        <v>133</v>
      </c>
      <c r="H81" s="222">
        <v>1</v>
      </c>
      <c r="I81" s="223"/>
      <c r="J81" s="224">
        <f>ROUND(I81*H81,2)</f>
        <v>0</v>
      </c>
      <c r="K81" s="220" t="s">
        <v>34</v>
      </c>
      <c r="L81" s="69"/>
      <c r="M81" s="225" t="s">
        <v>34</v>
      </c>
      <c r="N81" s="226" t="s">
        <v>49</v>
      </c>
      <c r="O81" s="227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0" t="s">
        <v>134</v>
      </c>
      <c r="AT81" s="20" t="s">
        <v>130</v>
      </c>
      <c r="AU81" s="20" t="s">
        <v>88</v>
      </c>
      <c r="AY81" s="20" t="s">
        <v>127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0" t="s">
        <v>86</v>
      </c>
      <c r="BK81" s="230">
        <f>ROUND(I81*H81,2)</f>
        <v>0</v>
      </c>
      <c r="BL81" s="20" t="s">
        <v>134</v>
      </c>
      <c r="BM81" s="20" t="s">
        <v>138</v>
      </c>
    </row>
    <row r="82" s="1" customFormat="1" ht="6.96" customHeight="1">
      <c r="B82" s="64"/>
      <c r="C82" s="65"/>
      <c r="D82" s="65"/>
      <c r="E82" s="65"/>
      <c r="F82" s="65"/>
      <c r="G82" s="65"/>
      <c r="H82" s="65"/>
      <c r="I82" s="163"/>
      <c r="J82" s="65"/>
      <c r="K82" s="65"/>
      <c r="L82" s="69"/>
    </row>
  </sheetData>
  <sheetProtection sheet="1" autoFilter="0" formatColumns="0" formatRows="0" objects="1" scenarios="1" spinCount="100000" saltValue="i61SHfdG4WrtNuEvrTUGgcJyXKIDfYyvih7ybIkyueMTWavuc66n4vcm8865SmRulY8zCqGKMpEfo793Wkd/AQ==" hashValue="NeOeLAxr3qyFy8t/lqVY9iWETCTBWXip6wAruUO4CSOQbrV68RT/0QYrdC0db+51iFvi9LZcLMDyFq78n4tetw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4"/>
      <c r="C1" s="134"/>
      <c r="D1" s="135" t="s">
        <v>1</v>
      </c>
      <c r="E1" s="134"/>
      <c r="F1" s="136" t="s">
        <v>95</v>
      </c>
      <c r="G1" s="136" t="s">
        <v>96</v>
      </c>
      <c r="H1" s="136"/>
      <c r="I1" s="137"/>
      <c r="J1" s="136" t="s">
        <v>97</v>
      </c>
      <c r="K1" s="135" t="s">
        <v>98</v>
      </c>
      <c r="L1" s="136" t="s">
        <v>99</v>
      </c>
      <c r="M1" s="136"/>
      <c r="N1" s="136"/>
      <c r="O1" s="136"/>
      <c r="P1" s="136"/>
      <c r="Q1" s="136"/>
      <c r="R1" s="136"/>
      <c r="S1" s="136"/>
      <c r="T1" s="136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94</v>
      </c>
    </row>
    <row r="3" ht="6.96" customHeight="1">
      <c r="B3" s="21"/>
      <c r="C3" s="22"/>
      <c r="D3" s="22"/>
      <c r="E3" s="22"/>
      <c r="F3" s="22"/>
      <c r="G3" s="22"/>
      <c r="H3" s="22"/>
      <c r="I3" s="138"/>
      <c r="J3" s="22"/>
      <c r="K3" s="23"/>
      <c r="AT3" s="20" t="s">
        <v>88</v>
      </c>
    </row>
    <row r="4" ht="36.96" customHeight="1">
      <c r="B4" s="24"/>
      <c r="C4" s="25"/>
      <c r="D4" s="26" t="s">
        <v>100</v>
      </c>
      <c r="E4" s="25"/>
      <c r="F4" s="25"/>
      <c r="G4" s="25"/>
      <c r="H4" s="25"/>
      <c r="I4" s="139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9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9"/>
      <c r="J6" s="25"/>
      <c r="K6" s="27"/>
    </row>
    <row r="7" ht="16.5" customHeight="1">
      <c r="B7" s="24"/>
      <c r="C7" s="25"/>
      <c r="D7" s="25"/>
      <c r="E7" s="140" t="str">
        <f>'Rekapitulace stavby'!K6</f>
        <v>Mod. pobyt. zař. ve spr. soc. služ., Písečná 5062, Chomutov - EPS,SNK</v>
      </c>
      <c r="F7" s="36"/>
      <c r="G7" s="36"/>
      <c r="H7" s="36"/>
      <c r="I7" s="139"/>
      <c r="J7" s="25"/>
      <c r="K7" s="27"/>
    </row>
    <row r="8" s="1" customFormat="1">
      <c r="B8" s="43"/>
      <c r="C8" s="44"/>
      <c r="D8" s="36" t="s">
        <v>101</v>
      </c>
      <c r="E8" s="44"/>
      <c r="F8" s="44"/>
      <c r="G8" s="44"/>
      <c r="H8" s="44"/>
      <c r="I8" s="141"/>
      <c r="J8" s="44"/>
      <c r="K8" s="48"/>
    </row>
    <row r="9" s="1" customFormat="1" ht="36.96" customHeight="1">
      <c r="B9" s="43"/>
      <c r="C9" s="44"/>
      <c r="D9" s="44"/>
      <c r="E9" s="142" t="s">
        <v>139</v>
      </c>
      <c r="F9" s="44"/>
      <c r="G9" s="44"/>
      <c r="H9" s="44"/>
      <c r="I9" s="141"/>
      <c r="J9" s="44"/>
      <c r="K9" s="48"/>
    </row>
    <row r="10" s="1" customFormat="1">
      <c r="B10" s="43"/>
      <c r="C10" s="44"/>
      <c r="D10" s="44"/>
      <c r="E10" s="44"/>
      <c r="F10" s="44"/>
      <c r="G10" s="44"/>
      <c r="H10" s="44"/>
      <c r="I10" s="141"/>
      <c r="J10" s="44"/>
      <c r="K10" s="48"/>
    </row>
    <row r="11" s="1" customFormat="1" ht="14.4" customHeight="1">
      <c r="B11" s="43"/>
      <c r="C11" s="44"/>
      <c r="D11" s="36" t="s">
        <v>20</v>
      </c>
      <c r="E11" s="44"/>
      <c r="F11" s="31" t="s">
        <v>21</v>
      </c>
      <c r="G11" s="44"/>
      <c r="H11" s="44"/>
      <c r="I11" s="143" t="s">
        <v>22</v>
      </c>
      <c r="J11" s="31" t="s">
        <v>34</v>
      </c>
      <c r="K11" s="48"/>
    </row>
    <row r="12" s="1" customFormat="1" ht="14.4" customHeight="1">
      <c r="B12" s="43"/>
      <c r="C12" s="44"/>
      <c r="D12" s="36" t="s">
        <v>24</v>
      </c>
      <c r="E12" s="44"/>
      <c r="F12" s="31" t="s">
        <v>25</v>
      </c>
      <c r="G12" s="44"/>
      <c r="H12" s="44"/>
      <c r="I12" s="143" t="s">
        <v>26</v>
      </c>
      <c r="J12" s="144" t="str">
        <f>'Rekapitulace stavby'!AN8</f>
        <v>27. 2. 2016</v>
      </c>
      <c r="K12" s="48"/>
    </row>
    <row r="13" s="1" customFormat="1" ht="10.8" customHeight="1">
      <c r="B13" s="43"/>
      <c r="C13" s="44"/>
      <c r="D13" s="44"/>
      <c r="E13" s="44"/>
      <c r="F13" s="44"/>
      <c r="G13" s="44"/>
      <c r="H13" s="44"/>
      <c r="I13" s="141"/>
      <c r="J13" s="44"/>
      <c r="K13" s="48"/>
    </row>
    <row r="14" s="1" customFormat="1" ht="14.4" customHeight="1">
      <c r="B14" s="43"/>
      <c r="C14" s="44"/>
      <c r="D14" s="36" t="s">
        <v>32</v>
      </c>
      <c r="E14" s="44"/>
      <c r="F14" s="44"/>
      <c r="G14" s="44"/>
      <c r="H14" s="44"/>
      <c r="I14" s="143" t="s">
        <v>33</v>
      </c>
      <c r="J14" s="31" t="s">
        <v>34</v>
      </c>
      <c r="K14" s="48"/>
    </row>
    <row r="15" s="1" customFormat="1" ht="18" customHeight="1">
      <c r="B15" s="43"/>
      <c r="C15" s="44"/>
      <c r="D15" s="44"/>
      <c r="E15" s="31" t="s">
        <v>35</v>
      </c>
      <c r="F15" s="44"/>
      <c r="G15" s="44"/>
      <c r="H15" s="44"/>
      <c r="I15" s="143" t="s">
        <v>36</v>
      </c>
      <c r="J15" s="31" t="s">
        <v>34</v>
      </c>
      <c r="K15" s="48"/>
    </row>
    <row r="16" s="1" customFormat="1" ht="6.96" customHeight="1">
      <c r="B16" s="43"/>
      <c r="C16" s="44"/>
      <c r="D16" s="44"/>
      <c r="E16" s="44"/>
      <c r="F16" s="44"/>
      <c r="G16" s="44"/>
      <c r="H16" s="44"/>
      <c r="I16" s="141"/>
      <c r="J16" s="44"/>
      <c r="K16" s="48"/>
    </row>
    <row r="17" s="1" customFormat="1" ht="14.4" customHeight="1">
      <c r="B17" s="43"/>
      <c r="C17" s="44"/>
      <c r="D17" s="36" t="s">
        <v>37</v>
      </c>
      <c r="E17" s="44"/>
      <c r="F17" s="44"/>
      <c r="G17" s="44"/>
      <c r="H17" s="44"/>
      <c r="I17" s="143" t="s">
        <v>33</v>
      </c>
      <c r="J17" s="31" t="str">
        <f>IF('Rekapitulace stavby'!AN13="Vyplň údaj","",IF('Rekapitulace stavby'!AN13="","",'Rekapitulace stavby'!AN13))</f>
        <v/>
      </c>
      <c r="K17" s="48"/>
    </row>
    <row r="18" s="1" customFormat="1" ht="18" customHeight="1">
      <c r="B18" s="43"/>
      <c r="C18" s="44"/>
      <c r="D18" s="44"/>
      <c r="E18" s="31" t="str">
        <f>IF('Rekapitulace stavby'!E14="Vyplň údaj","",IF('Rekapitulace stavby'!E14="","",'Rekapitulace stavby'!E14))</f>
        <v/>
      </c>
      <c r="F18" s="44"/>
      <c r="G18" s="44"/>
      <c r="H18" s="44"/>
      <c r="I18" s="143" t="s">
        <v>36</v>
      </c>
      <c r="J18" s="31" t="str">
        <f>IF('Rekapitulace stavby'!AN14="Vyplň údaj","",IF('Rekapitulace stavby'!AN14="","",'Rekapitulace stavby'!AN14))</f>
        <v/>
      </c>
      <c r="K18" s="48"/>
    </row>
    <row r="19" s="1" customFormat="1" ht="6.96" customHeight="1">
      <c r="B19" s="43"/>
      <c r="C19" s="44"/>
      <c r="D19" s="44"/>
      <c r="E19" s="44"/>
      <c r="F19" s="44"/>
      <c r="G19" s="44"/>
      <c r="H19" s="44"/>
      <c r="I19" s="141"/>
      <c r="J19" s="44"/>
      <c r="K19" s="48"/>
    </row>
    <row r="20" s="1" customFormat="1" ht="14.4" customHeight="1">
      <c r="B20" s="43"/>
      <c r="C20" s="44"/>
      <c r="D20" s="36" t="s">
        <v>39</v>
      </c>
      <c r="E20" s="44"/>
      <c r="F20" s="44"/>
      <c r="G20" s="44"/>
      <c r="H20" s="44"/>
      <c r="I20" s="143" t="s">
        <v>33</v>
      </c>
      <c r="J20" s="31" t="s">
        <v>34</v>
      </c>
      <c r="K20" s="48"/>
    </row>
    <row r="21" s="1" customFormat="1" ht="18" customHeight="1">
      <c r="B21" s="43"/>
      <c r="C21" s="44"/>
      <c r="D21" s="44"/>
      <c r="E21" s="31" t="s">
        <v>40</v>
      </c>
      <c r="F21" s="44"/>
      <c r="G21" s="44"/>
      <c r="H21" s="44"/>
      <c r="I21" s="143" t="s">
        <v>36</v>
      </c>
      <c r="J21" s="31" t="s">
        <v>34</v>
      </c>
      <c r="K21" s="48"/>
    </row>
    <row r="22" s="1" customFormat="1" ht="6.96" customHeight="1">
      <c r="B22" s="43"/>
      <c r="C22" s="44"/>
      <c r="D22" s="44"/>
      <c r="E22" s="44"/>
      <c r="F22" s="44"/>
      <c r="G22" s="44"/>
      <c r="H22" s="44"/>
      <c r="I22" s="141"/>
      <c r="J22" s="44"/>
      <c r="K22" s="48"/>
    </row>
    <row r="23" s="1" customFormat="1" ht="14.4" customHeight="1">
      <c r="B23" s="43"/>
      <c r="C23" s="44"/>
      <c r="D23" s="36" t="s">
        <v>42</v>
      </c>
      <c r="E23" s="44"/>
      <c r="F23" s="44"/>
      <c r="G23" s="44"/>
      <c r="H23" s="44"/>
      <c r="I23" s="141"/>
      <c r="J23" s="44"/>
      <c r="K23" s="48"/>
    </row>
    <row r="24" s="6" customFormat="1" ht="16.5" customHeight="1">
      <c r="B24" s="145"/>
      <c r="C24" s="146"/>
      <c r="D24" s="146"/>
      <c r="E24" s="41" t="s">
        <v>34</v>
      </c>
      <c r="F24" s="41"/>
      <c r="G24" s="41"/>
      <c r="H24" s="41"/>
      <c r="I24" s="147"/>
      <c r="J24" s="146"/>
      <c r="K24" s="148"/>
    </row>
    <row r="25" s="1" customFormat="1" ht="6.96" customHeight="1">
      <c r="B25" s="43"/>
      <c r="C25" s="44"/>
      <c r="D25" s="44"/>
      <c r="E25" s="44"/>
      <c r="F25" s="44"/>
      <c r="G25" s="44"/>
      <c r="H25" s="44"/>
      <c r="I25" s="141"/>
      <c r="J25" s="44"/>
      <c r="K25" s="48"/>
    </row>
    <row r="26" s="1" customFormat="1" ht="6.96" customHeight="1">
      <c r="B26" s="43"/>
      <c r="C26" s="44"/>
      <c r="D26" s="103"/>
      <c r="E26" s="103"/>
      <c r="F26" s="103"/>
      <c r="G26" s="103"/>
      <c r="H26" s="103"/>
      <c r="I26" s="149"/>
      <c r="J26" s="103"/>
      <c r="K26" s="150"/>
    </row>
    <row r="27" s="1" customFormat="1" ht="25.44" customHeight="1">
      <c r="B27" s="43"/>
      <c r="C27" s="44"/>
      <c r="D27" s="151" t="s">
        <v>44</v>
      </c>
      <c r="E27" s="44"/>
      <c r="F27" s="44"/>
      <c r="G27" s="44"/>
      <c r="H27" s="44"/>
      <c r="I27" s="141"/>
      <c r="J27" s="152">
        <f>ROUND(J78,2)</f>
        <v>0</v>
      </c>
      <c r="K27" s="48"/>
    </row>
    <row r="28" s="1" customFormat="1" ht="6.96" customHeight="1">
      <c r="B28" s="43"/>
      <c r="C28" s="44"/>
      <c r="D28" s="103"/>
      <c r="E28" s="103"/>
      <c r="F28" s="103"/>
      <c r="G28" s="103"/>
      <c r="H28" s="103"/>
      <c r="I28" s="149"/>
      <c r="J28" s="103"/>
      <c r="K28" s="150"/>
    </row>
    <row r="29" s="1" customFormat="1" ht="14.4" customHeight="1">
      <c r="B29" s="43"/>
      <c r="C29" s="44"/>
      <c r="D29" s="44"/>
      <c r="E29" s="44"/>
      <c r="F29" s="49" t="s">
        <v>46</v>
      </c>
      <c r="G29" s="44"/>
      <c r="H29" s="44"/>
      <c r="I29" s="153" t="s">
        <v>45</v>
      </c>
      <c r="J29" s="49" t="s">
        <v>47</v>
      </c>
      <c r="K29" s="48"/>
    </row>
    <row r="30" s="1" customFormat="1" ht="14.4" customHeight="1">
      <c r="B30" s="43"/>
      <c r="C30" s="44"/>
      <c r="D30" s="52" t="s">
        <v>48</v>
      </c>
      <c r="E30" s="52" t="s">
        <v>49</v>
      </c>
      <c r="F30" s="154">
        <f>ROUND(SUM(BE78:BE81), 2)</f>
        <v>0</v>
      </c>
      <c r="G30" s="44"/>
      <c r="H30" s="44"/>
      <c r="I30" s="155">
        <v>0.20999999999999999</v>
      </c>
      <c r="J30" s="154">
        <f>ROUND(ROUND((SUM(BE78:BE81)), 2)*I30, 2)</f>
        <v>0</v>
      </c>
      <c r="K30" s="48"/>
    </row>
    <row r="31" s="1" customFormat="1" ht="14.4" customHeight="1">
      <c r="B31" s="43"/>
      <c r="C31" s="44"/>
      <c r="D31" s="44"/>
      <c r="E31" s="52" t="s">
        <v>50</v>
      </c>
      <c r="F31" s="154">
        <f>ROUND(SUM(BF78:BF81), 2)</f>
        <v>0</v>
      </c>
      <c r="G31" s="44"/>
      <c r="H31" s="44"/>
      <c r="I31" s="155">
        <v>0.14999999999999999</v>
      </c>
      <c r="J31" s="154">
        <f>ROUND(ROUND((SUM(BF78:BF81)), 2)*I31, 2)</f>
        <v>0</v>
      </c>
      <c r="K31" s="48"/>
    </row>
    <row r="32" hidden="1" s="1" customFormat="1" ht="14.4" customHeight="1">
      <c r="B32" s="43"/>
      <c r="C32" s="44"/>
      <c r="D32" s="44"/>
      <c r="E32" s="52" t="s">
        <v>51</v>
      </c>
      <c r="F32" s="154">
        <f>ROUND(SUM(BG78:BG81), 2)</f>
        <v>0</v>
      </c>
      <c r="G32" s="44"/>
      <c r="H32" s="44"/>
      <c r="I32" s="155">
        <v>0.20999999999999999</v>
      </c>
      <c r="J32" s="154">
        <v>0</v>
      </c>
      <c r="K32" s="48"/>
    </row>
    <row r="33" hidden="1" s="1" customFormat="1" ht="14.4" customHeight="1">
      <c r="B33" s="43"/>
      <c r="C33" s="44"/>
      <c r="D33" s="44"/>
      <c r="E33" s="52" t="s">
        <v>52</v>
      </c>
      <c r="F33" s="154">
        <f>ROUND(SUM(BH78:BH81), 2)</f>
        <v>0</v>
      </c>
      <c r="G33" s="44"/>
      <c r="H33" s="44"/>
      <c r="I33" s="155">
        <v>0.14999999999999999</v>
      </c>
      <c r="J33" s="154">
        <v>0</v>
      </c>
      <c r="K33" s="48"/>
    </row>
    <row r="34" hidden="1" s="1" customFormat="1" ht="14.4" customHeight="1">
      <c r="B34" s="43"/>
      <c r="C34" s="44"/>
      <c r="D34" s="44"/>
      <c r="E34" s="52" t="s">
        <v>53</v>
      </c>
      <c r="F34" s="154">
        <f>ROUND(SUM(BI78:BI81), 2)</f>
        <v>0</v>
      </c>
      <c r="G34" s="44"/>
      <c r="H34" s="44"/>
      <c r="I34" s="155">
        <v>0</v>
      </c>
      <c r="J34" s="154">
        <v>0</v>
      </c>
      <c r="K34" s="48"/>
    </row>
    <row r="35" s="1" customFormat="1" ht="6.96" customHeight="1">
      <c r="B35" s="43"/>
      <c r="C35" s="44"/>
      <c r="D35" s="44"/>
      <c r="E35" s="44"/>
      <c r="F35" s="44"/>
      <c r="G35" s="44"/>
      <c r="H35" s="44"/>
      <c r="I35" s="141"/>
      <c r="J35" s="44"/>
      <c r="K35" s="48"/>
    </row>
    <row r="36" s="1" customFormat="1" ht="25.44" customHeight="1">
      <c r="B36" s="43"/>
      <c r="C36" s="156"/>
      <c r="D36" s="157" t="s">
        <v>54</v>
      </c>
      <c r="E36" s="95"/>
      <c r="F36" s="95"/>
      <c r="G36" s="158" t="s">
        <v>55</v>
      </c>
      <c r="H36" s="159" t="s">
        <v>56</v>
      </c>
      <c r="I36" s="160"/>
      <c r="J36" s="161">
        <f>SUM(J27:J34)</f>
        <v>0</v>
      </c>
      <c r="K36" s="162"/>
    </row>
    <row r="37" s="1" customFormat="1" ht="14.4" customHeight="1">
      <c r="B37" s="64"/>
      <c r="C37" s="65"/>
      <c r="D37" s="65"/>
      <c r="E37" s="65"/>
      <c r="F37" s="65"/>
      <c r="G37" s="65"/>
      <c r="H37" s="65"/>
      <c r="I37" s="163"/>
      <c r="J37" s="65"/>
      <c r="K37" s="66"/>
    </row>
    <row r="41" s="1" customFormat="1" ht="6.96" customHeight="1">
      <c r="B41" s="164"/>
      <c r="C41" s="165"/>
      <c r="D41" s="165"/>
      <c r="E41" s="165"/>
      <c r="F41" s="165"/>
      <c r="G41" s="165"/>
      <c r="H41" s="165"/>
      <c r="I41" s="166"/>
      <c r="J41" s="165"/>
      <c r="K41" s="167"/>
    </row>
    <row r="42" s="1" customFormat="1" ht="36.96" customHeight="1">
      <c r="B42" s="43"/>
      <c r="C42" s="26" t="s">
        <v>103</v>
      </c>
      <c r="D42" s="44"/>
      <c r="E42" s="44"/>
      <c r="F42" s="44"/>
      <c r="G42" s="44"/>
      <c r="H42" s="44"/>
      <c r="I42" s="141"/>
      <c r="J42" s="44"/>
      <c r="K42" s="48"/>
    </row>
    <row r="43" s="1" customFormat="1" ht="6.96" customHeight="1">
      <c r="B43" s="43"/>
      <c r="C43" s="44"/>
      <c r="D43" s="44"/>
      <c r="E43" s="44"/>
      <c r="F43" s="44"/>
      <c r="G43" s="44"/>
      <c r="H43" s="44"/>
      <c r="I43" s="141"/>
      <c r="J43" s="44"/>
      <c r="K43" s="48"/>
    </row>
    <row r="44" s="1" customFormat="1" ht="14.4" customHeight="1">
      <c r="B44" s="43"/>
      <c r="C44" s="36" t="s">
        <v>18</v>
      </c>
      <c r="D44" s="44"/>
      <c r="E44" s="44"/>
      <c r="F44" s="44"/>
      <c r="G44" s="44"/>
      <c r="H44" s="44"/>
      <c r="I44" s="141"/>
      <c r="J44" s="44"/>
      <c r="K44" s="48"/>
    </row>
    <row r="45" s="1" customFormat="1" ht="16.5" customHeight="1">
      <c r="B45" s="43"/>
      <c r="C45" s="44"/>
      <c r="D45" s="44"/>
      <c r="E45" s="140" t="str">
        <f>E7</f>
        <v>Mod. pobyt. zař. ve spr. soc. služ., Písečná 5062, Chomutov - EPS,SNK</v>
      </c>
      <c r="F45" s="36"/>
      <c r="G45" s="36"/>
      <c r="H45" s="36"/>
      <c r="I45" s="141"/>
      <c r="J45" s="44"/>
      <c r="K45" s="48"/>
    </row>
    <row r="46" s="1" customFormat="1" ht="14.4" customHeight="1">
      <c r="B46" s="43"/>
      <c r="C46" s="36" t="s">
        <v>101</v>
      </c>
      <c r="D46" s="44"/>
      <c r="E46" s="44"/>
      <c r="F46" s="44"/>
      <c r="G46" s="44"/>
      <c r="H46" s="44"/>
      <c r="I46" s="141"/>
      <c r="J46" s="44"/>
      <c r="K46" s="48"/>
    </row>
    <row r="47" s="1" customFormat="1" ht="17.25" customHeight="1">
      <c r="B47" s="43"/>
      <c r="C47" s="44"/>
      <c r="D47" s="44"/>
      <c r="E47" s="142" t="str">
        <f>E9</f>
        <v>SNK - Systém nouzové komunikace pro DPS</v>
      </c>
      <c r="F47" s="44"/>
      <c r="G47" s="44"/>
      <c r="H47" s="44"/>
      <c r="I47" s="141"/>
      <c r="J47" s="44"/>
      <c r="K47" s="48"/>
    </row>
    <row r="48" s="1" customFormat="1" ht="6.96" customHeight="1">
      <c r="B48" s="43"/>
      <c r="C48" s="44"/>
      <c r="D48" s="44"/>
      <c r="E48" s="44"/>
      <c r="F48" s="44"/>
      <c r="G48" s="44"/>
      <c r="H48" s="44"/>
      <c r="I48" s="141"/>
      <c r="J48" s="44"/>
      <c r="K48" s="48"/>
    </row>
    <row r="49" s="1" customFormat="1" ht="18" customHeight="1">
      <c r="B49" s="43"/>
      <c r="C49" s="36" t="s">
        <v>24</v>
      </c>
      <c r="D49" s="44"/>
      <c r="E49" s="44"/>
      <c r="F49" s="31" t="str">
        <f>F12</f>
        <v xml:space="preserve"> </v>
      </c>
      <c r="G49" s="44"/>
      <c r="H49" s="44"/>
      <c r="I49" s="143" t="s">
        <v>26</v>
      </c>
      <c r="J49" s="144" t="str">
        <f>IF(J12="","",J12)</f>
        <v>27. 2. 2016</v>
      </c>
      <c r="K49" s="48"/>
    </row>
    <row r="50" s="1" customFormat="1" ht="6.96" customHeight="1">
      <c r="B50" s="43"/>
      <c r="C50" s="44"/>
      <c r="D50" s="44"/>
      <c r="E50" s="44"/>
      <c r="F50" s="44"/>
      <c r="G50" s="44"/>
      <c r="H50" s="44"/>
      <c r="I50" s="141"/>
      <c r="J50" s="44"/>
      <c r="K50" s="48"/>
    </row>
    <row r="51" s="1" customFormat="1">
      <c r="B51" s="43"/>
      <c r="C51" s="36" t="s">
        <v>32</v>
      </c>
      <c r="D51" s="44"/>
      <c r="E51" s="44"/>
      <c r="F51" s="31" t="str">
        <f>E15</f>
        <v>Statutární město Chomutov, Zborovská 4602,Chomutov</v>
      </c>
      <c r="G51" s="44"/>
      <c r="H51" s="44"/>
      <c r="I51" s="143" t="s">
        <v>39</v>
      </c>
      <c r="J51" s="41" t="str">
        <f>E21</f>
        <v>JKPO,Školní 1038, Chomutov</v>
      </c>
      <c r="K51" s="48"/>
    </row>
    <row r="52" s="1" customFormat="1" ht="14.4" customHeight="1">
      <c r="B52" s="43"/>
      <c r="C52" s="36" t="s">
        <v>37</v>
      </c>
      <c r="D52" s="44"/>
      <c r="E52" s="44"/>
      <c r="F52" s="31" t="str">
        <f>IF(E18="","",E18)</f>
        <v/>
      </c>
      <c r="G52" s="44"/>
      <c r="H52" s="44"/>
      <c r="I52" s="141"/>
      <c r="J52" s="168"/>
      <c r="K52" s="48"/>
    </row>
    <row r="53" s="1" customFormat="1" ht="10.32" customHeight="1">
      <c r="B53" s="43"/>
      <c r="C53" s="44"/>
      <c r="D53" s="44"/>
      <c r="E53" s="44"/>
      <c r="F53" s="44"/>
      <c r="G53" s="44"/>
      <c r="H53" s="44"/>
      <c r="I53" s="141"/>
      <c r="J53" s="44"/>
      <c r="K53" s="48"/>
    </row>
    <row r="54" s="1" customFormat="1" ht="29.28" customHeight="1">
      <c r="B54" s="43"/>
      <c r="C54" s="169" t="s">
        <v>104</v>
      </c>
      <c r="D54" s="156"/>
      <c r="E54" s="156"/>
      <c r="F54" s="156"/>
      <c r="G54" s="156"/>
      <c r="H54" s="156"/>
      <c r="I54" s="170"/>
      <c r="J54" s="171" t="s">
        <v>105</v>
      </c>
      <c r="K54" s="172"/>
    </row>
    <row r="55" s="1" customFormat="1" ht="10.32" customHeight="1">
      <c r="B55" s="43"/>
      <c r="C55" s="44"/>
      <c r="D55" s="44"/>
      <c r="E55" s="44"/>
      <c r="F55" s="44"/>
      <c r="G55" s="44"/>
      <c r="H55" s="44"/>
      <c r="I55" s="141"/>
      <c r="J55" s="44"/>
      <c r="K55" s="48"/>
    </row>
    <row r="56" s="1" customFormat="1" ht="29.28" customHeight="1">
      <c r="B56" s="43"/>
      <c r="C56" s="173" t="s">
        <v>106</v>
      </c>
      <c r="D56" s="44"/>
      <c r="E56" s="44"/>
      <c r="F56" s="44"/>
      <c r="G56" s="44"/>
      <c r="H56" s="44"/>
      <c r="I56" s="141"/>
      <c r="J56" s="152">
        <f>J78</f>
        <v>0</v>
      </c>
      <c r="K56" s="48"/>
      <c r="AU56" s="20" t="s">
        <v>107</v>
      </c>
    </row>
    <row r="57" s="7" customFormat="1" ht="24.96" customHeight="1">
      <c r="B57" s="174"/>
      <c r="C57" s="175"/>
      <c r="D57" s="176" t="s">
        <v>108</v>
      </c>
      <c r="E57" s="177"/>
      <c r="F57" s="177"/>
      <c r="G57" s="177"/>
      <c r="H57" s="177"/>
      <c r="I57" s="178"/>
      <c r="J57" s="179">
        <f>J79</f>
        <v>0</v>
      </c>
      <c r="K57" s="180"/>
    </row>
    <row r="58" s="8" customFormat="1" ht="19.92" customHeight="1">
      <c r="B58" s="181"/>
      <c r="C58" s="182"/>
      <c r="D58" s="183" t="s">
        <v>109</v>
      </c>
      <c r="E58" s="184"/>
      <c r="F58" s="184"/>
      <c r="G58" s="184"/>
      <c r="H58" s="184"/>
      <c r="I58" s="185"/>
      <c r="J58" s="186">
        <f>J80</f>
        <v>0</v>
      </c>
      <c r="K58" s="187"/>
    </row>
    <row r="59" s="1" customFormat="1" ht="21.84" customHeight="1">
      <c r="B59" s="43"/>
      <c r="C59" s="44"/>
      <c r="D59" s="44"/>
      <c r="E59" s="44"/>
      <c r="F59" s="44"/>
      <c r="G59" s="44"/>
      <c r="H59" s="44"/>
      <c r="I59" s="141"/>
      <c r="J59" s="44"/>
      <c r="K59" s="48"/>
    </row>
    <row r="60" s="1" customFormat="1" ht="6.96" customHeight="1">
      <c r="B60" s="64"/>
      <c r="C60" s="65"/>
      <c r="D60" s="65"/>
      <c r="E60" s="65"/>
      <c r="F60" s="65"/>
      <c r="G60" s="65"/>
      <c r="H60" s="65"/>
      <c r="I60" s="163"/>
      <c r="J60" s="65"/>
      <c r="K60" s="66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66"/>
      <c r="J64" s="68"/>
      <c r="K64" s="68"/>
      <c r="L64" s="69"/>
    </row>
    <row r="65" s="1" customFormat="1" ht="36.96" customHeight="1">
      <c r="B65" s="43"/>
      <c r="C65" s="70" t="s">
        <v>110</v>
      </c>
      <c r="D65" s="71"/>
      <c r="E65" s="71"/>
      <c r="F65" s="71"/>
      <c r="G65" s="71"/>
      <c r="H65" s="71"/>
      <c r="I65" s="188"/>
      <c r="J65" s="71"/>
      <c r="K65" s="71"/>
      <c r="L65" s="69"/>
    </row>
    <row r="66" s="1" customFormat="1" ht="6.96" customHeight="1">
      <c r="B66" s="43"/>
      <c r="C66" s="71"/>
      <c r="D66" s="71"/>
      <c r="E66" s="71"/>
      <c r="F66" s="71"/>
      <c r="G66" s="71"/>
      <c r="H66" s="71"/>
      <c r="I66" s="188"/>
      <c r="J66" s="71"/>
      <c r="K66" s="71"/>
      <c r="L66" s="69"/>
    </row>
    <row r="67" s="1" customFormat="1" ht="14.4" customHeight="1">
      <c r="B67" s="43"/>
      <c r="C67" s="73" t="s">
        <v>18</v>
      </c>
      <c r="D67" s="71"/>
      <c r="E67" s="71"/>
      <c r="F67" s="71"/>
      <c r="G67" s="71"/>
      <c r="H67" s="71"/>
      <c r="I67" s="188"/>
      <c r="J67" s="71"/>
      <c r="K67" s="71"/>
      <c r="L67" s="69"/>
    </row>
    <row r="68" s="1" customFormat="1" ht="16.5" customHeight="1">
      <c r="B68" s="43"/>
      <c r="C68" s="71"/>
      <c r="D68" s="71"/>
      <c r="E68" s="189" t="str">
        <f>E7</f>
        <v>Mod. pobyt. zař. ve spr. soc. služ., Písečná 5062, Chomutov - EPS,SNK</v>
      </c>
      <c r="F68" s="73"/>
      <c r="G68" s="73"/>
      <c r="H68" s="73"/>
      <c r="I68" s="188"/>
      <c r="J68" s="71"/>
      <c r="K68" s="71"/>
      <c r="L68" s="69"/>
    </row>
    <row r="69" s="1" customFormat="1" ht="14.4" customHeight="1">
      <c r="B69" s="43"/>
      <c r="C69" s="73" t="s">
        <v>101</v>
      </c>
      <c r="D69" s="71"/>
      <c r="E69" s="71"/>
      <c r="F69" s="71"/>
      <c r="G69" s="71"/>
      <c r="H69" s="71"/>
      <c r="I69" s="188"/>
      <c r="J69" s="71"/>
      <c r="K69" s="71"/>
      <c r="L69" s="69"/>
    </row>
    <row r="70" s="1" customFormat="1" ht="17.25" customHeight="1">
      <c r="B70" s="43"/>
      <c r="C70" s="71"/>
      <c r="D70" s="71"/>
      <c r="E70" s="79" t="str">
        <f>E9</f>
        <v>SNK - Systém nouzové komunikace pro DPS</v>
      </c>
      <c r="F70" s="71"/>
      <c r="G70" s="71"/>
      <c r="H70" s="71"/>
      <c r="I70" s="188"/>
      <c r="J70" s="71"/>
      <c r="K70" s="71"/>
      <c r="L70" s="69"/>
    </row>
    <row r="71" s="1" customFormat="1" ht="6.96" customHeight="1">
      <c r="B71" s="43"/>
      <c r="C71" s="71"/>
      <c r="D71" s="71"/>
      <c r="E71" s="71"/>
      <c r="F71" s="71"/>
      <c r="G71" s="71"/>
      <c r="H71" s="71"/>
      <c r="I71" s="188"/>
      <c r="J71" s="71"/>
      <c r="K71" s="71"/>
      <c r="L71" s="69"/>
    </row>
    <row r="72" s="1" customFormat="1" ht="18" customHeight="1">
      <c r="B72" s="43"/>
      <c r="C72" s="73" t="s">
        <v>24</v>
      </c>
      <c r="D72" s="71"/>
      <c r="E72" s="71"/>
      <c r="F72" s="190" t="str">
        <f>F12</f>
        <v xml:space="preserve"> </v>
      </c>
      <c r="G72" s="71"/>
      <c r="H72" s="71"/>
      <c r="I72" s="191" t="s">
        <v>26</v>
      </c>
      <c r="J72" s="82" t="str">
        <f>IF(J12="","",J12)</f>
        <v>27. 2. 2016</v>
      </c>
      <c r="K72" s="71"/>
      <c r="L72" s="69"/>
    </row>
    <row r="73" s="1" customFormat="1" ht="6.96" customHeight="1">
      <c r="B73" s="43"/>
      <c r="C73" s="71"/>
      <c r="D73" s="71"/>
      <c r="E73" s="71"/>
      <c r="F73" s="71"/>
      <c r="G73" s="71"/>
      <c r="H73" s="71"/>
      <c r="I73" s="188"/>
      <c r="J73" s="71"/>
      <c r="K73" s="71"/>
      <c r="L73" s="69"/>
    </row>
    <row r="74" s="1" customFormat="1">
      <c r="B74" s="43"/>
      <c r="C74" s="73" t="s">
        <v>32</v>
      </c>
      <c r="D74" s="71"/>
      <c r="E74" s="71"/>
      <c r="F74" s="190" t="str">
        <f>E15</f>
        <v>Statutární město Chomutov, Zborovská 4602,Chomutov</v>
      </c>
      <c r="G74" s="71"/>
      <c r="H74" s="71"/>
      <c r="I74" s="191" t="s">
        <v>39</v>
      </c>
      <c r="J74" s="190" t="str">
        <f>E21</f>
        <v>JKPO,Školní 1038, Chomutov</v>
      </c>
      <c r="K74" s="71"/>
      <c r="L74" s="69"/>
    </row>
    <row r="75" s="1" customFormat="1" ht="14.4" customHeight="1">
      <c r="B75" s="43"/>
      <c r="C75" s="73" t="s">
        <v>37</v>
      </c>
      <c r="D75" s="71"/>
      <c r="E75" s="71"/>
      <c r="F75" s="190" t="str">
        <f>IF(E18="","",E18)</f>
        <v/>
      </c>
      <c r="G75" s="71"/>
      <c r="H75" s="71"/>
      <c r="I75" s="188"/>
      <c r="J75" s="71"/>
      <c r="K75" s="71"/>
      <c r="L75" s="69"/>
    </row>
    <row r="76" s="1" customFormat="1" ht="10.32" customHeight="1">
      <c r="B76" s="43"/>
      <c r="C76" s="71"/>
      <c r="D76" s="71"/>
      <c r="E76" s="71"/>
      <c r="F76" s="71"/>
      <c r="G76" s="71"/>
      <c r="H76" s="71"/>
      <c r="I76" s="188"/>
      <c r="J76" s="71"/>
      <c r="K76" s="71"/>
      <c r="L76" s="69"/>
    </row>
    <row r="77" s="9" customFormat="1" ht="29.28" customHeight="1">
      <c r="B77" s="192"/>
      <c r="C77" s="193" t="s">
        <v>111</v>
      </c>
      <c r="D77" s="194" t="s">
        <v>63</v>
      </c>
      <c r="E77" s="194" t="s">
        <v>59</v>
      </c>
      <c r="F77" s="194" t="s">
        <v>112</v>
      </c>
      <c r="G77" s="194" t="s">
        <v>113</v>
      </c>
      <c r="H77" s="194" t="s">
        <v>114</v>
      </c>
      <c r="I77" s="195" t="s">
        <v>115</v>
      </c>
      <c r="J77" s="194" t="s">
        <v>105</v>
      </c>
      <c r="K77" s="196" t="s">
        <v>116</v>
      </c>
      <c r="L77" s="197"/>
      <c r="M77" s="99" t="s">
        <v>117</v>
      </c>
      <c r="N77" s="100" t="s">
        <v>48</v>
      </c>
      <c r="O77" s="100" t="s">
        <v>118</v>
      </c>
      <c r="P77" s="100" t="s">
        <v>119</v>
      </c>
      <c r="Q77" s="100" t="s">
        <v>120</v>
      </c>
      <c r="R77" s="100" t="s">
        <v>121</v>
      </c>
      <c r="S77" s="100" t="s">
        <v>122</v>
      </c>
      <c r="T77" s="101" t="s">
        <v>123</v>
      </c>
    </row>
    <row r="78" s="1" customFormat="1" ht="29.28" customHeight="1">
      <c r="B78" s="43"/>
      <c r="C78" s="105" t="s">
        <v>106</v>
      </c>
      <c r="D78" s="71"/>
      <c r="E78" s="71"/>
      <c r="F78" s="71"/>
      <c r="G78" s="71"/>
      <c r="H78" s="71"/>
      <c r="I78" s="188"/>
      <c r="J78" s="198">
        <f>BK78</f>
        <v>0</v>
      </c>
      <c r="K78" s="71"/>
      <c r="L78" s="69"/>
      <c r="M78" s="102"/>
      <c r="N78" s="103"/>
      <c r="O78" s="103"/>
      <c r="P78" s="199">
        <f>P79</f>
        <v>0</v>
      </c>
      <c r="Q78" s="103"/>
      <c r="R78" s="199">
        <f>R79</f>
        <v>0</v>
      </c>
      <c r="S78" s="103"/>
      <c r="T78" s="200">
        <f>T79</f>
        <v>0</v>
      </c>
      <c r="AT78" s="20" t="s">
        <v>77</v>
      </c>
      <c r="AU78" s="20" t="s">
        <v>107</v>
      </c>
      <c r="BK78" s="201">
        <f>BK79</f>
        <v>0</v>
      </c>
    </row>
    <row r="79" s="10" customFormat="1" ht="37.44" customHeight="1">
      <c r="B79" s="202"/>
      <c r="C79" s="203"/>
      <c r="D79" s="204" t="s">
        <v>77</v>
      </c>
      <c r="E79" s="205" t="s">
        <v>124</v>
      </c>
      <c r="F79" s="205" t="s">
        <v>125</v>
      </c>
      <c r="G79" s="203"/>
      <c r="H79" s="203"/>
      <c r="I79" s="206"/>
      <c r="J79" s="207">
        <f>BK79</f>
        <v>0</v>
      </c>
      <c r="K79" s="203"/>
      <c r="L79" s="208"/>
      <c r="M79" s="209"/>
      <c r="N79" s="210"/>
      <c r="O79" s="210"/>
      <c r="P79" s="211">
        <f>P80</f>
        <v>0</v>
      </c>
      <c r="Q79" s="210"/>
      <c r="R79" s="211">
        <f>R80</f>
        <v>0</v>
      </c>
      <c r="S79" s="210"/>
      <c r="T79" s="212">
        <f>T80</f>
        <v>0</v>
      </c>
      <c r="AR79" s="213" t="s">
        <v>126</v>
      </c>
      <c r="AT79" s="214" t="s">
        <v>77</v>
      </c>
      <c r="AU79" s="214" t="s">
        <v>78</v>
      </c>
      <c r="AY79" s="213" t="s">
        <v>127</v>
      </c>
      <c r="BK79" s="215">
        <f>BK80</f>
        <v>0</v>
      </c>
    </row>
    <row r="80" s="10" customFormat="1" ht="19.92" customHeight="1">
      <c r="B80" s="202"/>
      <c r="C80" s="203"/>
      <c r="D80" s="204" t="s">
        <v>77</v>
      </c>
      <c r="E80" s="216" t="s">
        <v>128</v>
      </c>
      <c r="F80" s="216" t="s">
        <v>129</v>
      </c>
      <c r="G80" s="203"/>
      <c r="H80" s="203"/>
      <c r="I80" s="206"/>
      <c r="J80" s="217">
        <f>BK80</f>
        <v>0</v>
      </c>
      <c r="K80" s="203"/>
      <c r="L80" s="208"/>
      <c r="M80" s="209"/>
      <c r="N80" s="210"/>
      <c r="O80" s="210"/>
      <c r="P80" s="211">
        <f>P81</f>
        <v>0</v>
      </c>
      <c r="Q80" s="210"/>
      <c r="R80" s="211">
        <f>R81</f>
        <v>0</v>
      </c>
      <c r="S80" s="210"/>
      <c r="T80" s="212">
        <f>T81</f>
        <v>0</v>
      </c>
      <c r="AR80" s="213" t="s">
        <v>126</v>
      </c>
      <c r="AT80" s="214" t="s">
        <v>77</v>
      </c>
      <c r="AU80" s="214" t="s">
        <v>86</v>
      </c>
      <c r="AY80" s="213" t="s">
        <v>127</v>
      </c>
      <c r="BK80" s="215">
        <f>BK81</f>
        <v>0</v>
      </c>
    </row>
    <row r="81" s="1" customFormat="1" ht="16.5" customHeight="1">
      <c r="B81" s="43"/>
      <c r="C81" s="218" t="s">
        <v>86</v>
      </c>
      <c r="D81" s="218" t="s">
        <v>130</v>
      </c>
      <c r="E81" s="219" t="s">
        <v>140</v>
      </c>
      <c r="F81" s="220" t="s">
        <v>141</v>
      </c>
      <c r="G81" s="221" t="s">
        <v>133</v>
      </c>
      <c r="H81" s="222">
        <v>1</v>
      </c>
      <c r="I81" s="223"/>
      <c r="J81" s="224">
        <f>ROUND(I81*H81,2)</f>
        <v>0</v>
      </c>
      <c r="K81" s="220" t="s">
        <v>34</v>
      </c>
      <c r="L81" s="69"/>
      <c r="M81" s="225" t="s">
        <v>34</v>
      </c>
      <c r="N81" s="226" t="s">
        <v>49</v>
      </c>
      <c r="O81" s="227"/>
      <c r="P81" s="228">
        <f>O81*H81</f>
        <v>0</v>
      </c>
      <c r="Q81" s="228">
        <v>0</v>
      </c>
      <c r="R81" s="228">
        <f>Q81*H81</f>
        <v>0</v>
      </c>
      <c r="S81" s="228">
        <v>0</v>
      </c>
      <c r="T81" s="229">
        <f>S81*H81</f>
        <v>0</v>
      </c>
      <c r="AR81" s="20" t="s">
        <v>134</v>
      </c>
      <c r="AT81" s="20" t="s">
        <v>130</v>
      </c>
      <c r="AU81" s="20" t="s">
        <v>88</v>
      </c>
      <c r="AY81" s="20" t="s">
        <v>127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0" t="s">
        <v>86</v>
      </c>
      <c r="BK81" s="230">
        <f>ROUND(I81*H81,2)</f>
        <v>0</v>
      </c>
      <c r="BL81" s="20" t="s">
        <v>134</v>
      </c>
      <c r="BM81" s="20" t="s">
        <v>142</v>
      </c>
    </row>
    <row r="82" s="1" customFormat="1" ht="6.96" customHeight="1">
      <c r="B82" s="64"/>
      <c r="C82" s="65"/>
      <c r="D82" s="65"/>
      <c r="E82" s="65"/>
      <c r="F82" s="65"/>
      <c r="G82" s="65"/>
      <c r="H82" s="65"/>
      <c r="I82" s="163"/>
      <c r="J82" s="65"/>
      <c r="K82" s="65"/>
      <c r="L82" s="69"/>
    </row>
  </sheetData>
  <sheetProtection sheet="1" autoFilter="0" formatColumns="0" formatRows="0" objects="1" scenarios="1" spinCount="100000" saltValue="FRMEYI41utI965flzzvZcPdD6+7Gv0rNyask6bc1MnnmhehQVUo5Ck0ax/Z/st2ipKZCax4osSkSBntX+jrLcg==" hashValue="Ow3dpNRqz87eYSnK7iKqZVGylkjicO6xZmS66iZijQdjzi4+md7znu1OTdHEIzJYjRweeVL/Y4kWQ0+qWK/qFQ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31" customWidth="1"/>
    <col min="2" max="2" width="1.664063" style="231" customWidth="1"/>
    <col min="3" max="4" width="5" style="231" customWidth="1"/>
    <col min="5" max="5" width="11.67" style="231" customWidth="1"/>
    <col min="6" max="6" width="9.17" style="231" customWidth="1"/>
    <col min="7" max="7" width="5" style="231" customWidth="1"/>
    <col min="8" max="8" width="77.83" style="231" customWidth="1"/>
    <col min="9" max="10" width="20" style="231" customWidth="1"/>
    <col min="11" max="11" width="1.664063" style="231" customWidth="1"/>
  </cols>
  <sheetData>
    <row r="1" ht="37.5" customHeight="1"/>
    <row r="2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="11" customFormat="1" ht="45" customHeight="1">
      <c r="B3" s="235"/>
      <c r="C3" s="236" t="s">
        <v>143</v>
      </c>
      <c r="D3" s="236"/>
      <c r="E3" s="236"/>
      <c r="F3" s="236"/>
      <c r="G3" s="236"/>
      <c r="H3" s="236"/>
      <c r="I3" s="236"/>
      <c r="J3" s="236"/>
      <c r="K3" s="237"/>
    </row>
    <row r="4" ht="25.5" customHeight="1">
      <c r="B4" s="238"/>
      <c r="C4" s="239" t="s">
        <v>144</v>
      </c>
      <c r="D4" s="239"/>
      <c r="E4" s="239"/>
      <c r="F4" s="239"/>
      <c r="G4" s="239"/>
      <c r="H4" s="239"/>
      <c r="I4" s="239"/>
      <c r="J4" s="239"/>
      <c r="K4" s="240"/>
    </row>
    <row r="5" ht="5.25" customHeight="1">
      <c r="B5" s="238"/>
      <c r="C5" s="241"/>
      <c r="D5" s="241"/>
      <c r="E5" s="241"/>
      <c r="F5" s="241"/>
      <c r="G5" s="241"/>
      <c r="H5" s="241"/>
      <c r="I5" s="241"/>
      <c r="J5" s="241"/>
      <c r="K5" s="240"/>
    </row>
    <row r="6" ht="15" customHeight="1">
      <c r="B6" s="238"/>
      <c r="C6" s="242" t="s">
        <v>145</v>
      </c>
      <c r="D6" s="242"/>
      <c r="E6" s="242"/>
      <c r="F6" s="242"/>
      <c r="G6" s="242"/>
      <c r="H6" s="242"/>
      <c r="I6" s="242"/>
      <c r="J6" s="242"/>
      <c r="K6" s="240"/>
    </row>
    <row r="7" ht="15" customHeight="1">
      <c r="B7" s="243"/>
      <c r="C7" s="242" t="s">
        <v>146</v>
      </c>
      <c r="D7" s="242"/>
      <c r="E7" s="242"/>
      <c r="F7" s="242"/>
      <c r="G7" s="242"/>
      <c r="H7" s="242"/>
      <c r="I7" s="242"/>
      <c r="J7" s="242"/>
      <c r="K7" s="240"/>
    </row>
    <row r="8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ht="15" customHeight="1">
      <c r="B9" s="243"/>
      <c r="C9" s="242" t="s">
        <v>147</v>
      </c>
      <c r="D9" s="242"/>
      <c r="E9" s="242"/>
      <c r="F9" s="242"/>
      <c r="G9" s="242"/>
      <c r="H9" s="242"/>
      <c r="I9" s="242"/>
      <c r="J9" s="242"/>
      <c r="K9" s="240"/>
    </row>
    <row r="10" ht="15" customHeight="1">
      <c r="B10" s="243"/>
      <c r="C10" s="242"/>
      <c r="D10" s="242" t="s">
        <v>148</v>
      </c>
      <c r="E10" s="242"/>
      <c r="F10" s="242"/>
      <c r="G10" s="242"/>
      <c r="H10" s="242"/>
      <c r="I10" s="242"/>
      <c r="J10" s="242"/>
      <c r="K10" s="240"/>
    </row>
    <row r="11" ht="15" customHeight="1">
      <c r="B11" s="243"/>
      <c r="C11" s="244"/>
      <c r="D11" s="242" t="s">
        <v>149</v>
      </c>
      <c r="E11" s="242"/>
      <c r="F11" s="242"/>
      <c r="G11" s="242"/>
      <c r="H11" s="242"/>
      <c r="I11" s="242"/>
      <c r="J11" s="242"/>
      <c r="K11" s="240"/>
    </row>
    <row r="12" ht="12.75" customHeight="1">
      <c r="B12" s="243"/>
      <c r="C12" s="244"/>
      <c r="D12" s="244"/>
      <c r="E12" s="244"/>
      <c r="F12" s="244"/>
      <c r="G12" s="244"/>
      <c r="H12" s="244"/>
      <c r="I12" s="244"/>
      <c r="J12" s="244"/>
      <c r="K12" s="240"/>
    </row>
    <row r="13" ht="15" customHeight="1">
      <c r="B13" s="243"/>
      <c r="C13" s="244"/>
      <c r="D13" s="242" t="s">
        <v>150</v>
      </c>
      <c r="E13" s="242"/>
      <c r="F13" s="242"/>
      <c r="G13" s="242"/>
      <c r="H13" s="242"/>
      <c r="I13" s="242"/>
      <c r="J13" s="242"/>
      <c r="K13" s="240"/>
    </row>
    <row r="14" ht="15" customHeight="1">
      <c r="B14" s="243"/>
      <c r="C14" s="244"/>
      <c r="D14" s="242" t="s">
        <v>151</v>
      </c>
      <c r="E14" s="242"/>
      <c r="F14" s="242"/>
      <c r="G14" s="242"/>
      <c r="H14" s="242"/>
      <c r="I14" s="242"/>
      <c r="J14" s="242"/>
      <c r="K14" s="240"/>
    </row>
    <row r="15" ht="15" customHeight="1">
      <c r="B15" s="243"/>
      <c r="C15" s="244"/>
      <c r="D15" s="242" t="s">
        <v>152</v>
      </c>
      <c r="E15" s="242"/>
      <c r="F15" s="242"/>
      <c r="G15" s="242"/>
      <c r="H15" s="242"/>
      <c r="I15" s="242"/>
      <c r="J15" s="242"/>
      <c r="K15" s="240"/>
    </row>
    <row r="16" ht="15" customHeight="1">
      <c r="B16" s="243"/>
      <c r="C16" s="244"/>
      <c r="D16" s="244"/>
      <c r="E16" s="245" t="s">
        <v>85</v>
      </c>
      <c r="F16" s="242" t="s">
        <v>153</v>
      </c>
      <c r="G16" s="242"/>
      <c r="H16" s="242"/>
      <c r="I16" s="242"/>
      <c r="J16" s="242"/>
      <c r="K16" s="240"/>
    </row>
    <row r="17" ht="15" customHeight="1">
      <c r="B17" s="243"/>
      <c r="C17" s="244"/>
      <c r="D17" s="244"/>
      <c r="E17" s="245" t="s">
        <v>154</v>
      </c>
      <c r="F17" s="242" t="s">
        <v>155</v>
      </c>
      <c r="G17" s="242"/>
      <c r="H17" s="242"/>
      <c r="I17" s="242"/>
      <c r="J17" s="242"/>
      <c r="K17" s="240"/>
    </row>
    <row r="18" ht="15" customHeight="1">
      <c r="B18" s="243"/>
      <c r="C18" s="244"/>
      <c r="D18" s="244"/>
      <c r="E18" s="245" t="s">
        <v>156</v>
      </c>
      <c r="F18" s="242" t="s">
        <v>157</v>
      </c>
      <c r="G18" s="242"/>
      <c r="H18" s="242"/>
      <c r="I18" s="242"/>
      <c r="J18" s="242"/>
      <c r="K18" s="240"/>
    </row>
    <row r="19" ht="15" customHeight="1">
      <c r="B19" s="243"/>
      <c r="C19" s="244"/>
      <c r="D19" s="244"/>
      <c r="E19" s="245" t="s">
        <v>158</v>
      </c>
      <c r="F19" s="242" t="s">
        <v>159</v>
      </c>
      <c r="G19" s="242"/>
      <c r="H19" s="242"/>
      <c r="I19" s="242"/>
      <c r="J19" s="242"/>
      <c r="K19" s="240"/>
    </row>
    <row r="20" ht="15" customHeight="1">
      <c r="B20" s="243"/>
      <c r="C20" s="244"/>
      <c r="D20" s="244"/>
      <c r="E20" s="245" t="s">
        <v>160</v>
      </c>
      <c r="F20" s="242" t="s">
        <v>161</v>
      </c>
      <c r="G20" s="242"/>
      <c r="H20" s="242"/>
      <c r="I20" s="242"/>
      <c r="J20" s="242"/>
      <c r="K20" s="240"/>
    </row>
    <row r="21" ht="15" customHeight="1">
      <c r="B21" s="243"/>
      <c r="C21" s="244"/>
      <c r="D21" s="244"/>
      <c r="E21" s="245" t="s">
        <v>162</v>
      </c>
      <c r="F21" s="242" t="s">
        <v>163</v>
      </c>
      <c r="G21" s="242"/>
      <c r="H21" s="242"/>
      <c r="I21" s="242"/>
      <c r="J21" s="242"/>
      <c r="K21" s="240"/>
    </row>
    <row r="22" ht="12.75" customHeight="1">
      <c r="B22" s="243"/>
      <c r="C22" s="244"/>
      <c r="D22" s="244"/>
      <c r="E22" s="244"/>
      <c r="F22" s="244"/>
      <c r="G22" s="244"/>
      <c r="H22" s="244"/>
      <c r="I22" s="244"/>
      <c r="J22" s="244"/>
      <c r="K22" s="240"/>
    </row>
    <row r="23" ht="15" customHeight="1">
      <c r="B23" s="243"/>
      <c r="C23" s="242" t="s">
        <v>164</v>
      </c>
      <c r="D23" s="242"/>
      <c r="E23" s="242"/>
      <c r="F23" s="242"/>
      <c r="G23" s="242"/>
      <c r="H23" s="242"/>
      <c r="I23" s="242"/>
      <c r="J23" s="242"/>
      <c r="K23" s="240"/>
    </row>
    <row r="24" ht="15" customHeight="1">
      <c r="B24" s="243"/>
      <c r="C24" s="242" t="s">
        <v>165</v>
      </c>
      <c r="D24" s="242"/>
      <c r="E24" s="242"/>
      <c r="F24" s="242"/>
      <c r="G24" s="242"/>
      <c r="H24" s="242"/>
      <c r="I24" s="242"/>
      <c r="J24" s="242"/>
      <c r="K24" s="240"/>
    </row>
    <row r="25" ht="15" customHeight="1">
      <c r="B25" s="243"/>
      <c r="C25" s="242"/>
      <c r="D25" s="242" t="s">
        <v>166</v>
      </c>
      <c r="E25" s="242"/>
      <c r="F25" s="242"/>
      <c r="G25" s="242"/>
      <c r="H25" s="242"/>
      <c r="I25" s="242"/>
      <c r="J25" s="242"/>
      <c r="K25" s="240"/>
    </row>
    <row r="26" ht="15" customHeight="1">
      <c r="B26" s="243"/>
      <c r="C26" s="244"/>
      <c r="D26" s="242" t="s">
        <v>167</v>
      </c>
      <c r="E26" s="242"/>
      <c r="F26" s="242"/>
      <c r="G26" s="242"/>
      <c r="H26" s="242"/>
      <c r="I26" s="242"/>
      <c r="J26" s="242"/>
      <c r="K26" s="240"/>
    </row>
    <row r="27" ht="12.75" customHeight="1">
      <c r="B27" s="243"/>
      <c r="C27" s="244"/>
      <c r="D27" s="244"/>
      <c r="E27" s="244"/>
      <c r="F27" s="244"/>
      <c r="G27" s="244"/>
      <c r="H27" s="244"/>
      <c r="I27" s="244"/>
      <c r="J27" s="244"/>
      <c r="K27" s="240"/>
    </row>
    <row r="28" ht="15" customHeight="1">
      <c r="B28" s="243"/>
      <c r="C28" s="244"/>
      <c r="D28" s="242" t="s">
        <v>168</v>
      </c>
      <c r="E28" s="242"/>
      <c r="F28" s="242"/>
      <c r="G28" s="242"/>
      <c r="H28" s="242"/>
      <c r="I28" s="242"/>
      <c r="J28" s="242"/>
      <c r="K28" s="240"/>
    </row>
    <row r="29" ht="15" customHeight="1">
      <c r="B29" s="243"/>
      <c r="C29" s="244"/>
      <c r="D29" s="242" t="s">
        <v>169</v>
      </c>
      <c r="E29" s="242"/>
      <c r="F29" s="242"/>
      <c r="G29" s="242"/>
      <c r="H29" s="242"/>
      <c r="I29" s="242"/>
      <c r="J29" s="242"/>
      <c r="K29" s="240"/>
    </row>
    <row r="30" ht="12.75" customHeight="1">
      <c r="B30" s="243"/>
      <c r="C30" s="244"/>
      <c r="D30" s="244"/>
      <c r="E30" s="244"/>
      <c r="F30" s="244"/>
      <c r="G30" s="244"/>
      <c r="H30" s="244"/>
      <c r="I30" s="244"/>
      <c r="J30" s="244"/>
      <c r="K30" s="240"/>
    </row>
    <row r="31" ht="15" customHeight="1">
      <c r="B31" s="243"/>
      <c r="C31" s="244"/>
      <c r="D31" s="242" t="s">
        <v>170</v>
      </c>
      <c r="E31" s="242"/>
      <c r="F31" s="242"/>
      <c r="G31" s="242"/>
      <c r="H31" s="242"/>
      <c r="I31" s="242"/>
      <c r="J31" s="242"/>
      <c r="K31" s="240"/>
    </row>
    <row r="32" ht="15" customHeight="1">
      <c r="B32" s="243"/>
      <c r="C32" s="244"/>
      <c r="D32" s="242" t="s">
        <v>171</v>
      </c>
      <c r="E32" s="242"/>
      <c r="F32" s="242"/>
      <c r="G32" s="242"/>
      <c r="H32" s="242"/>
      <c r="I32" s="242"/>
      <c r="J32" s="242"/>
      <c r="K32" s="240"/>
    </row>
    <row r="33" ht="15" customHeight="1">
      <c r="B33" s="243"/>
      <c r="C33" s="244"/>
      <c r="D33" s="242" t="s">
        <v>172</v>
      </c>
      <c r="E33" s="242"/>
      <c r="F33" s="242"/>
      <c r="G33" s="242"/>
      <c r="H33" s="242"/>
      <c r="I33" s="242"/>
      <c r="J33" s="242"/>
      <c r="K33" s="240"/>
    </row>
    <row r="34" ht="15" customHeight="1">
      <c r="B34" s="243"/>
      <c r="C34" s="244"/>
      <c r="D34" s="242"/>
      <c r="E34" s="246" t="s">
        <v>111</v>
      </c>
      <c r="F34" s="242"/>
      <c r="G34" s="242" t="s">
        <v>173</v>
      </c>
      <c r="H34" s="242"/>
      <c r="I34" s="242"/>
      <c r="J34" s="242"/>
      <c r="K34" s="240"/>
    </row>
    <row r="35" ht="30.75" customHeight="1">
      <c r="B35" s="243"/>
      <c r="C35" s="244"/>
      <c r="D35" s="242"/>
      <c r="E35" s="246" t="s">
        <v>174</v>
      </c>
      <c r="F35" s="242"/>
      <c r="G35" s="242" t="s">
        <v>175</v>
      </c>
      <c r="H35" s="242"/>
      <c r="I35" s="242"/>
      <c r="J35" s="242"/>
      <c r="K35" s="240"/>
    </row>
    <row r="36" ht="15" customHeight="1">
      <c r="B36" s="243"/>
      <c r="C36" s="244"/>
      <c r="D36" s="242"/>
      <c r="E36" s="246" t="s">
        <v>59</v>
      </c>
      <c r="F36" s="242"/>
      <c r="G36" s="242" t="s">
        <v>176</v>
      </c>
      <c r="H36" s="242"/>
      <c r="I36" s="242"/>
      <c r="J36" s="242"/>
      <c r="K36" s="240"/>
    </row>
    <row r="37" ht="15" customHeight="1">
      <c r="B37" s="243"/>
      <c r="C37" s="244"/>
      <c r="D37" s="242"/>
      <c r="E37" s="246" t="s">
        <v>112</v>
      </c>
      <c r="F37" s="242"/>
      <c r="G37" s="242" t="s">
        <v>177</v>
      </c>
      <c r="H37" s="242"/>
      <c r="I37" s="242"/>
      <c r="J37" s="242"/>
      <c r="K37" s="240"/>
    </row>
    <row r="38" ht="15" customHeight="1">
      <c r="B38" s="243"/>
      <c r="C38" s="244"/>
      <c r="D38" s="242"/>
      <c r="E38" s="246" t="s">
        <v>113</v>
      </c>
      <c r="F38" s="242"/>
      <c r="G38" s="242" t="s">
        <v>178</v>
      </c>
      <c r="H38" s="242"/>
      <c r="I38" s="242"/>
      <c r="J38" s="242"/>
      <c r="K38" s="240"/>
    </row>
    <row r="39" ht="15" customHeight="1">
      <c r="B39" s="243"/>
      <c r="C39" s="244"/>
      <c r="D39" s="242"/>
      <c r="E39" s="246" t="s">
        <v>114</v>
      </c>
      <c r="F39" s="242"/>
      <c r="G39" s="242" t="s">
        <v>179</v>
      </c>
      <c r="H39" s="242"/>
      <c r="I39" s="242"/>
      <c r="J39" s="242"/>
      <c r="K39" s="240"/>
    </row>
    <row r="40" ht="15" customHeight="1">
      <c r="B40" s="243"/>
      <c r="C40" s="244"/>
      <c r="D40" s="242"/>
      <c r="E40" s="246" t="s">
        <v>180</v>
      </c>
      <c r="F40" s="242"/>
      <c r="G40" s="242" t="s">
        <v>181</v>
      </c>
      <c r="H40" s="242"/>
      <c r="I40" s="242"/>
      <c r="J40" s="242"/>
      <c r="K40" s="240"/>
    </row>
    <row r="41" ht="15" customHeight="1">
      <c r="B41" s="243"/>
      <c r="C41" s="244"/>
      <c r="D41" s="242"/>
      <c r="E41" s="246"/>
      <c r="F41" s="242"/>
      <c r="G41" s="242" t="s">
        <v>182</v>
      </c>
      <c r="H41" s="242"/>
      <c r="I41" s="242"/>
      <c r="J41" s="242"/>
      <c r="K41" s="240"/>
    </row>
    <row r="42" ht="15" customHeight="1">
      <c r="B42" s="243"/>
      <c r="C42" s="244"/>
      <c r="D42" s="242"/>
      <c r="E42" s="246" t="s">
        <v>183</v>
      </c>
      <c r="F42" s="242"/>
      <c r="G42" s="242" t="s">
        <v>184</v>
      </c>
      <c r="H42" s="242"/>
      <c r="I42" s="242"/>
      <c r="J42" s="242"/>
      <c r="K42" s="240"/>
    </row>
    <row r="43" ht="15" customHeight="1">
      <c r="B43" s="243"/>
      <c r="C43" s="244"/>
      <c r="D43" s="242"/>
      <c r="E43" s="246" t="s">
        <v>116</v>
      </c>
      <c r="F43" s="242"/>
      <c r="G43" s="242" t="s">
        <v>185</v>
      </c>
      <c r="H43" s="242"/>
      <c r="I43" s="242"/>
      <c r="J43" s="242"/>
      <c r="K43" s="240"/>
    </row>
    <row r="44" ht="12.75" customHeight="1">
      <c r="B44" s="243"/>
      <c r="C44" s="244"/>
      <c r="D44" s="242"/>
      <c r="E44" s="242"/>
      <c r="F44" s="242"/>
      <c r="G44" s="242"/>
      <c r="H44" s="242"/>
      <c r="I44" s="242"/>
      <c r="J44" s="242"/>
      <c r="K44" s="240"/>
    </row>
    <row r="45" ht="15" customHeight="1">
      <c r="B45" s="243"/>
      <c r="C45" s="244"/>
      <c r="D45" s="242" t="s">
        <v>186</v>
      </c>
      <c r="E45" s="242"/>
      <c r="F45" s="242"/>
      <c r="G45" s="242"/>
      <c r="H45" s="242"/>
      <c r="I45" s="242"/>
      <c r="J45" s="242"/>
      <c r="K45" s="240"/>
    </row>
    <row r="46" ht="15" customHeight="1">
      <c r="B46" s="243"/>
      <c r="C46" s="244"/>
      <c r="D46" s="244"/>
      <c r="E46" s="242" t="s">
        <v>187</v>
      </c>
      <c r="F46" s="242"/>
      <c r="G46" s="242"/>
      <c r="H46" s="242"/>
      <c r="I46" s="242"/>
      <c r="J46" s="242"/>
      <c r="K46" s="240"/>
    </row>
    <row r="47" ht="15" customHeight="1">
      <c r="B47" s="243"/>
      <c r="C47" s="244"/>
      <c r="D47" s="244"/>
      <c r="E47" s="242" t="s">
        <v>188</v>
      </c>
      <c r="F47" s="242"/>
      <c r="G47" s="242"/>
      <c r="H47" s="242"/>
      <c r="I47" s="242"/>
      <c r="J47" s="242"/>
      <c r="K47" s="240"/>
    </row>
    <row r="48" ht="15" customHeight="1">
      <c r="B48" s="243"/>
      <c r="C48" s="244"/>
      <c r="D48" s="244"/>
      <c r="E48" s="242" t="s">
        <v>189</v>
      </c>
      <c r="F48" s="242"/>
      <c r="G48" s="242"/>
      <c r="H48" s="242"/>
      <c r="I48" s="242"/>
      <c r="J48" s="242"/>
      <c r="K48" s="240"/>
    </row>
    <row r="49" ht="15" customHeight="1">
      <c r="B49" s="243"/>
      <c r="C49" s="244"/>
      <c r="D49" s="242" t="s">
        <v>190</v>
      </c>
      <c r="E49" s="242"/>
      <c r="F49" s="242"/>
      <c r="G49" s="242"/>
      <c r="H49" s="242"/>
      <c r="I49" s="242"/>
      <c r="J49" s="242"/>
      <c r="K49" s="240"/>
    </row>
    <row r="50" ht="25.5" customHeight="1">
      <c r="B50" s="238"/>
      <c r="C50" s="239" t="s">
        <v>191</v>
      </c>
      <c r="D50" s="239"/>
      <c r="E50" s="239"/>
      <c r="F50" s="239"/>
      <c r="G50" s="239"/>
      <c r="H50" s="239"/>
      <c r="I50" s="239"/>
      <c r="J50" s="239"/>
      <c r="K50" s="240"/>
    </row>
    <row r="51" ht="5.25" customHeight="1">
      <c r="B51" s="238"/>
      <c r="C51" s="241"/>
      <c r="D51" s="241"/>
      <c r="E51" s="241"/>
      <c r="F51" s="241"/>
      <c r="G51" s="241"/>
      <c r="H51" s="241"/>
      <c r="I51" s="241"/>
      <c r="J51" s="241"/>
      <c r="K51" s="240"/>
    </row>
    <row r="52" ht="15" customHeight="1">
      <c r="B52" s="238"/>
      <c r="C52" s="242" t="s">
        <v>192</v>
      </c>
      <c r="D52" s="242"/>
      <c r="E52" s="242"/>
      <c r="F52" s="242"/>
      <c r="G52" s="242"/>
      <c r="H52" s="242"/>
      <c r="I52" s="242"/>
      <c r="J52" s="242"/>
      <c r="K52" s="240"/>
    </row>
    <row r="53" ht="15" customHeight="1">
      <c r="B53" s="238"/>
      <c r="C53" s="242" t="s">
        <v>193</v>
      </c>
      <c r="D53" s="242"/>
      <c r="E53" s="242"/>
      <c r="F53" s="242"/>
      <c r="G53" s="242"/>
      <c r="H53" s="242"/>
      <c r="I53" s="242"/>
      <c r="J53" s="242"/>
      <c r="K53" s="240"/>
    </row>
    <row r="54" ht="12.75" customHeight="1">
      <c r="B54" s="238"/>
      <c r="C54" s="242"/>
      <c r="D54" s="242"/>
      <c r="E54" s="242"/>
      <c r="F54" s="242"/>
      <c r="G54" s="242"/>
      <c r="H54" s="242"/>
      <c r="I54" s="242"/>
      <c r="J54" s="242"/>
      <c r="K54" s="240"/>
    </row>
    <row r="55" ht="15" customHeight="1">
      <c r="B55" s="238"/>
      <c r="C55" s="242" t="s">
        <v>194</v>
      </c>
      <c r="D55" s="242"/>
      <c r="E55" s="242"/>
      <c r="F55" s="242"/>
      <c r="G55" s="242"/>
      <c r="H55" s="242"/>
      <c r="I55" s="242"/>
      <c r="J55" s="242"/>
      <c r="K55" s="240"/>
    </row>
    <row r="56" ht="15" customHeight="1">
      <c r="B56" s="238"/>
      <c r="C56" s="244"/>
      <c r="D56" s="242" t="s">
        <v>195</v>
      </c>
      <c r="E56" s="242"/>
      <c r="F56" s="242"/>
      <c r="G56" s="242"/>
      <c r="H56" s="242"/>
      <c r="I56" s="242"/>
      <c r="J56" s="242"/>
      <c r="K56" s="240"/>
    </row>
    <row r="57" ht="15" customHeight="1">
      <c r="B57" s="238"/>
      <c r="C57" s="244"/>
      <c r="D57" s="242" t="s">
        <v>196</v>
      </c>
      <c r="E57" s="242"/>
      <c r="F57" s="242"/>
      <c r="G57" s="242"/>
      <c r="H57" s="242"/>
      <c r="I57" s="242"/>
      <c r="J57" s="242"/>
      <c r="K57" s="240"/>
    </row>
    <row r="58" ht="15" customHeight="1">
      <c r="B58" s="238"/>
      <c r="C58" s="244"/>
      <c r="D58" s="242" t="s">
        <v>197</v>
      </c>
      <c r="E58" s="242"/>
      <c r="F58" s="242"/>
      <c r="G58" s="242"/>
      <c r="H58" s="242"/>
      <c r="I58" s="242"/>
      <c r="J58" s="242"/>
      <c r="K58" s="240"/>
    </row>
    <row r="59" ht="15" customHeight="1">
      <c r="B59" s="238"/>
      <c r="C59" s="244"/>
      <c r="D59" s="242" t="s">
        <v>198</v>
      </c>
      <c r="E59" s="242"/>
      <c r="F59" s="242"/>
      <c r="G59" s="242"/>
      <c r="H59" s="242"/>
      <c r="I59" s="242"/>
      <c r="J59" s="242"/>
      <c r="K59" s="240"/>
    </row>
    <row r="60" ht="15" customHeight="1">
      <c r="B60" s="238"/>
      <c r="C60" s="244"/>
      <c r="D60" s="247" t="s">
        <v>199</v>
      </c>
      <c r="E60" s="247"/>
      <c r="F60" s="247"/>
      <c r="G60" s="247"/>
      <c r="H60" s="247"/>
      <c r="I60" s="247"/>
      <c r="J60" s="247"/>
      <c r="K60" s="240"/>
    </row>
    <row r="61" ht="15" customHeight="1">
      <c r="B61" s="238"/>
      <c r="C61" s="244"/>
      <c r="D61" s="242" t="s">
        <v>200</v>
      </c>
      <c r="E61" s="242"/>
      <c r="F61" s="242"/>
      <c r="G61" s="242"/>
      <c r="H61" s="242"/>
      <c r="I61" s="242"/>
      <c r="J61" s="242"/>
      <c r="K61" s="240"/>
    </row>
    <row r="62" ht="12.75" customHeight="1">
      <c r="B62" s="238"/>
      <c r="C62" s="244"/>
      <c r="D62" s="244"/>
      <c r="E62" s="248"/>
      <c r="F62" s="244"/>
      <c r="G62" s="244"/>
      <c r="H62" s="244"/>
      <c r="I62" s="244"/>
      <c r="J62" s="244"/>
      <c r="K62" s="240"/>
    </row>
    <row r="63" ht="15" customHeight="1">
      <c r="B63" s="238"/>
      <c r="C63" s="244"/>
      <c r="D63" s="242" t="s">
        <v>201</v>
      </c>
      <c r="E63" s="242"/>
      <c r="F63" s="242"/>
      <c r="G63" s="242"/>
      <c r="H63" s="242"/>
      <c r="I63" s="242"/>
      <c r="J63" s="242"/>
      <c r="K63" s="240"/>
    </row>
    <row r="64" ht="15" customHeight="1">
      <c r="B64" s="238"/>
      <c r="C64" s="244"/>
      <c r="D64" s="247" t="s">
        <v>202</v>
      </c>
      <c r="E64" s="247"/>
      <c r="F64" s="247"/>
      <c r="G64" s="247"/>
      <c r="H64" s="247"/>
      <c r="I64" s="247"/>
      <c r="J64" s="247"/>
      <c r="K64" s="240"/>
    </row>
    <row r="65" ht="15" customHeight="1">
      <c r="B65" s="238"/>
      <c r="C65" s="244"/>
      <c r="D65" s="242" t="s">
        <v>203</v>
      </c>
      <c r="E65" s="242"/>
      <c r="F65" s="242"/>
      <c r="G65" s="242"/>
      <c r="H65" s="242"/>
      <c r="I65" s="242"/>
      <c r="J65" s="242"/>
      <c r="K65" s="240"/>
    </row>
    <row r="66" ht="15" customHeight="1">
      <c r="B66" s="238"/>
      <c r="C66" s="244"/>
      <c r="D66" s="242" t="s">
        <v>204</v>
      </c>
      <c r="E66" s="242"/>
      <c r="F66" s="242"/>
      <c r="G66" s="242"/>
      <c r="H66" s="242"/>
      <c r="I66" s="242"/>
      <c r="J66" s="242"/>
      <c r="K66" s="240"/>
    </row>
    <row r="67" ht="15" customHeight="1">
      <c r="B67" s="238"/>
      <c r="C67" s="244"/>
      <c r="D67" s="242" t="s">
        <v>205</v>
      </c>
      <c r="E67" s="242"/>
      <c r="F67" s="242"/>
      <c r="G67" s="242"/>
      <c r="H67" s="242"/>
      <c r="I67" s="242"/>
      <c r="J67" s="242"/>
      <c r="K67" s="240"/>
    </row>
    <row r="68" ht="15" customHeight="1">
      <c r="B68" s="238"/>
      <c r="C68" s="244"/>
      <c r="D68" s="242" t="s">
        <v>206</v>
      </c>
      <c r="E68" s="242"/>
      <c r="F68" s="242"/>
      <c r="G68" s="242"/>
      <c r="H68" s="242"/>
      <c r="I68" s="242"/>
      <c r="J68" s="242"/>
      <c r="K68" s="240"/>
    </row>
    <row r="69" ht="12.75" customHeight="1">
      <c r="B69" s="249"/>
      <c r="C69" s="250"/>
      <c r="D69" s="250"/>
      <c r="E69" s="250"/>
      <c r="F69" s="250"/>
      <c r="G69" s="250"/>
      <c r="H69" s="250"/>
      <c r="I69" s="250"/>
      <c r="J69" s="250"/>
      <c r="K69" s="251"/>
    </row>
    <row r="70" ht="18.75" customHeight="1">
      <c r="B70" s="252"/>
      <c r="C70" s="252"/>
      <c r="D70" s="252"/>
      <c r="E70" s="252"/>
      <c r="F70" s="252"/>
      <c r="G70" s="252"/>
      <c r="H70" s="252"/>
      <c r="I70" s="252"/>
      <c r="J70" s="252"/>
      <c r="K70" s="253"/>
    </row>
    <row r="71" ht="18.75" customHeight="1">
      <c r="B71" s="253"/>
      <c r="C71" s="253"/>
      <c r="D71" s="253"/>
      <c r="E71" s="253"/>
      <c r="F71" s="253"/>
      <c r="G71" s="253"/>
      <c r="H71" s="253"/>
      <c r="I71" s="253"/>
      <c r="J71" s="253"/>
      <c r="K71" s="253"/>
    </row>
    <row r="72" ht="7.5" customHeight="1">
      <c r="B72" s="254"/>
      <c r="C72" s="255"/>
      <c r="D72" s="255"/>
      <c r="E72" s="255"/>
      <c r="F72" s="255"/>
      <c r="G72" s="255"/>
      <c r="H72" s="255"/>
      <c r="I72" s="255"/>
      <c r="J72" s="255"/>
      <c r="K72" s="256"/>
    </row>
    <row r="73" ht="45" customHeight="1">
      <c r="B73" s="257"/>
      <c r="C73" s="258" t="s">
        <v>99</v>
      </c>
      <c r="D73" s="258"/>
      <c r="E73" s="258"/>
      <c r="F73" s="258"/>
      <c r="G73" s="258"/>
      <c r="H73" s="258"/>
      <c r="I73" s="258"/>
      <c r="J73" s="258"/>
      <c r="K73" s="259"/>
    </row>
    <row r="74" ht="17.25" customHeight="1">
      <c r="B74" s="257"/>
      <c r="C74" s="260" t="s">
        <v>207</v>
      </c>
      <c r="D74" s="260"/>
      <c r="E74" s="260"/>
      <c r="F74" s="260" t="s">
        <v>208</v>
      </c>
      <c r="G74" s="261"/>
      <c r="H74" s="260" t="s">
        <v>112</v>
      </c>
      <c r="I74" s="260" t="s">
        <v>63</v>
      </c>
      <c r="J74" s="260" t="s">
        <v>209</v>
      </c>
      <c r="K74" s="259"/>
    </row>
    <row r="75" ht="17.25" customHeight="1">
      <c r="B75" s="257"/>
      <c r="C75" s="262" t="s">
        <v>210</v>
      </c>
      <c r="D75" s="262"/>
      <c r="E75" s="262"/>
      <c r="F75" s="263" t="s">
        <v>211</v>
      </c>
      <c r="G75" s="264"/>
      <c r="H75" s="262"/>
      <c r="I75" s="262"/>
      <c r="J75" s="262" t="s">
        <v>212</v>
      </c>
      <c r="K75" s="259"/>
    </row>
    <row r="76" ht="5.25" customHeight="1">
      <c r="B76" s="257"/>
      <c r="C76" s="265"/>
      <c r="D76" s="265"/>
      <c r="E76" s="265"/>
      <c r="F76" s="265"/>
      <c r="G76" s="266"/>
      <c r="H76" s="265"/>
      <c r="I76" s="265"/>
      <c r="J76" s="265"/>
      <c r="K76" s="259"/>
    </row>
    <row r="77" ht="15" customHeight="1">
      <c r="B77" s="257"/>
      <c r="C77" s="246" t="s">
        <v>59</v>
      </c>
      <c r="D77" s="265"/>
      <c r="E77" s="265"/>
      <c r="F77" s="267" t="s">
        <v>213</v>
      </c>
      <c r="G77" s="266"/>
      <c r="H77" s="246" t="s">
        <v>214</v>
      </c>
      <c r="I77" s="246" t="s">
        <v>215</v>
      </c>
      <c r="J77" s="246">
        <v>20</v>
      </c>
      <c r="K77" s="259"/>
    </row>
    <row r="78" ht="15" customHeight="1">
      <c r="B78" s="257"/>
      <c r="C78" s="246" t="s">
        <v>216</v>
      </c>
      <c r="D78" s="246"/>
      <c r="E78" s="246"/>
      <c r="F78" s="267" t="s">
        <v>213</v>
      </c>
      <c r="G78" s="266"/>
      <c r="H78" s="246" t="s">
        <v>217</v>
      </c>
      <c r="I78" s="246" t="s">
        <v>215</v>
      </c>
      <c r="J78" s="246">
        <v>120</v>
      </c>
      <c r="K78" s="259"/>
    </row>
    <row r="79" ht="15" customHeight="1">
      <c r="B79" s="268"/>
      <c r="C79" s="246" t="s">
        <v>218</v>
      </c>
      <c r="D79" s="246"/>
      <c r="E79" s="246"/>
      <c r="F79" s="267" t="s">
        <v>219</v>
      </c>
      <c r="G79" s="266"/>
      <c r="H79" s="246" t="s">
        <v>220</v>
      </c>
      <c r="I79" s="246" t="s">
        <v>215</v>
      </c>
      <c r="J79" s="246">
        <v>50</v>
      </c>
      <c r="K79" s="259"/>
    </row>
    <row r="80" ht="15" customHeight="1">
      <c r="B80" s="268"/>
      <c r="C80" s="246" t="s">
        <v>221</v>
      </c>
      <c r="D80" s="246"/>
      <c r="E80" s="246"/>
      <c r="F80" s="267" t="s">
        <v>213</v>
      </c>
      <c r="G80" s="266"/>
      <c r="H80" s="246" t="s">
        <v>222</v>
      </c>
      <c r="I80" s="246" t="s">
        <v>223</v>
      </c>
      <c r="J80" s="246"/>
      <c r="K80" s="259"/>
    </row>
    <row r="81" ht="15" customHeight="1">
      <c r="B81" s="268"/>
      <c r="C81" s="269" t="s">
        <v>224</v>
      </c>
      <c r="D81" s="269"/>
      <c r="E81" s="269"/>
      <c r="F81" s="270" t="s">
        <v>219</v>
      </c>
      <c r="G81" s="269"/>
      <c r="H81" s="269" t="s">
        <v>225</v>
      </c>
      <c r="I81" s="269" t="s">
        <v>215</v>
      </c>
      <c r="J81" s="269">
        <v>15</v>
      </c>
      <c r="K81" s="259"/>
    </row>
    <row r="82" ht="15" customHeight="1">
      <c r="B82" s="268"/>
      <c r="C82" s="269" t="s">
        <v>226</v>
      </c>
      <c r="D82" s="269"/>
      <c r="E82" s="269"/>
      <c r="F82" s="270" t="s">
        <v>219</v>
      </c>
      <c r="G82" s="269"/>
      <c r="H82" s="269" t="s">
        <v>227</v>
      </c>
      <c r="I82" s="269" t="s">
        <v>215</v>
      </c>
      <c r="J82" s="269">
        <v>15</v>
      </c>
      <c r="K82" s="259"/>
    </row>
    <row r="83" ht="15" customHeight="1">
      <c r="B83" s="268"/>
      <c r="C83" s="269" t="s">
        <v>228</v>
      </c>
      <c r="D83" s="269"/>
      <c r="E83" s="269"/>
      <c r="F83" s="270" t="s">
        <v>219</v>
      </c>
      <c r="G83" s="269"/>
      <c r="H83" s="269" t="s">
        <v>229</v>
      </c>
      <c r="I83" s="269" t="s">
        <v>215</v>
      </c>
      <c r="J83" s="269">
        <v>20</v>
      </c>
      <c r="K83" s="259"/>
    </row>
    <row r="84" ht="15" customHeight="1">
      <c r="B84" s="268"/>
      <c r="C84" s="269" t="s">
        <v>230</v>
      </c>
      <c r="D84" s="269"/>
      <c r="E84" s="269"/>
      <c r="F84" s="270" t="s">
        <v>219</v>
      </c>
      <c r="G84" s="269"/>
      <c r="H84" s="269" t="s">
        <v>231</v>
      </c>
      <c r="I84" s="269" t="s">
        <v>215</v>
      </c>
      <c r="J84" s="269">
        <v>20</v>
      </c>
      <c r="K84" s="259"/>
    </row>
    <row r="85" ht="15" customHeight="1">
      <c r="B85" s="268"/>
      <c r="C85" s="246" t="s">
        <v>232</v>
      </c>
      <c r="D85" s="246"/>
      <c r="E85" s="246"/>
      <c r="F85" s="267" t="s">
        <v>219</v>
      </c>
      <c r="G85" s="266"/>
      <c r="H85" s="246" t="s">
        <v>233</v>
      </c>
      <c r="I85" s="246" t="s">
        <v>215</v>
      </c>
      <c r="J85" s="246">
        <v>50</v>
      </c>
      <c r="K85" s="259"/>
    </row>
    <row r="86" ht="15" customHeight="1">
      <c r="B86" s="268"/>
      <c r="C86" s="246" t="s">
        <v>234</v>
      </c>
      <c r="D86" s="246"/>
      <c r="E86" s="246"/>
      <c r="F86" s="267" t="s">
        <v>219</v>
      </c>
      <c r="G86" s="266"/>
      <c r="H86" s="246" t="s">
        <v>235</v>
      </c>
      <c r="I86" s="246" t="s">
        <v>215</v>
      </c>
      <c r="J86" s="246">
        <v>20</v>
      </c>
      <c r="K86" s="259"/>
    </row>
    <row r="87" ht="15" customHeight="1">
      <c r="B87" s="268"/>
      <c r="C87" s="246" t="s">
        <v>236</v>
      </c>
      <c r="D87" s="246"/>
      <c r="E87" s="246"/>
      <c r="F87" s="267" t="s">
        <v>219</v>
      </c>
      <c r="G87" s="266"/>
      <c r="H87" s="246" t="s">
        <v>237</v>
      </c>
      <c r="I87" s="246" t="s">
        <v>215</v>
      </c>
      <c r="J87" s="246">
        <v>20</v>
      </c>
      <c r="K87" s="259"/>
    </row>
    <row r="88" ht="15" customHeight="1">
      <c r="B88" s="268"/>
      <c r="C88" s="246" t="s">
        <v>238</v>
      </c>
      <c r="D88" s="246"/>
      <c r="E88" s="246"/>
      <c r="F88" s="267" t="s">
        <v>219</v>
      </c>
      <c r="G88" s="266"/>
      <c r="H88" s="246" t="s">
        <v>239</v>
      </c>
      <c r="I88" s="246" t="s">
        <v>215</v>
      </c>
      <c r="J88" s="246">
        <v>50</v>
      </c>
      <c r="K88" s="259"/>
    </row>
    <row r="89" ht="15" customHeight="1">
      <c r="B89" s="268"/>
      <c r="C89" s="246" t="s">
        <v>240</v>
      </c>
      <c r="D89" s="246"/>
      <c r="E89" s="246"/>
      <c r="F89" s="267" t="s">
        <v>219</v>
      </c>
      <c r="G89" s="266"/>
      <c r="H89" s="246" t="s">
        <v>240</v>
      </c>
      <c r="I89" s="246" t="s">
        <v>215</v>
      </c>
      <c r="J89" s="246">
        <v>50</v>
      </c>
      <c r="K89" s="259"/>
    </row>
    <row r="90" ht="15" customHeight="1">
      <c r="B90" s="268"/>
      <c r="C90" s="246" t="s">
        <v>117</v>
      </c>
      <c r="D90" s="246"/>
      <c r="E90" s="246"/>
      <c r="F90" s="267" t="s">
        <v>219</v>
      </c>
      <c r="G90" s="266"/>
      <c r="H90" s="246" t="s">
        <v>241</v>
      </c>
      <c r="I90" s="246" t="s">
        <v>215</v>
      </c>
      <c r="J90" s="246">
        <v>255</v>
      </c>
      <c r="K90" s="259"/>
    </row>
    <row r="91" ht="15" customHeight="1">
      <c r="B91" s="268"/>
      <c r="C91" s="246" t="s">
        <v>242</v>
      </c>
      <c r="D91" s="246"/>
      <c r="E91" s="246"/>
      <c r="F91" s="267" t="s">
        <v>213</v>
      </c>
      <c r="G91" s="266"/>
      <c r="H91" s="246" t="s">
        <v>243</v>
      </c>
      <c r="I91" s="246" t="s">
        <v>244</v>
      </c>
      <c r="J91" s="246"/>
      <c r="K91" s="259"/>
    </row>
    <row r="92" ht="15" customHeight="1">
      <c r="B92" s="268"/>
      <c r="C92" s="246" t="s">
        <v>245</v>
      </c>
      <c r="D92" s="246"/>
      <c r="E92" s="246"/>
      <c r="F92" s="267" t="s">
        <v>213</v>
      </c>
      <c r="G92" s="266"/>
      <c r="H92" s="246" t="s">
        <v>246</v>
      </c>
      <c r="I92" s="246" t="s">
        <v>247</v>
      </c>
      <c r="J92" s="246"/>
      <c r="K92" s="259"/>
    </row>
    <row r="93" ht="15" customHeight="1">
      <c r="B93" s="268"/>
      <c r="C93" s="246" t="s">
        <v>248</v>
      </c>
      <c r="D93" s="246"/>
      <c r="E93" s="246"/>
      <c r="F93" s="267" t="s">
        <v>213</v>
      </c>
      <c r="G93" s="266"/>
      <c r="H93" s="246" t="s">
        <v>248</v>
      </c>
      <c r="I93" s="246" t="s">
        <v>247</v>
      </c>
      <c r="J93" s="246"/>
      <c r="K93" s="259"/>
    </row>
    <row r="94" ht="15" customHeight="1">
      <c r="B94" s="268"/>
      <c r="C94" s="246" t="s">
        <v>44</v>
      </c>
      <c r="D94" s="246"/>
      <c r="E94" s="246"/>
      <c r="F94" s="267" t="s">
        <v>213</v>
      </c>
      <c r="G94" s="266"/>
      <c r="H94" s="246" t="s">
        <v>249</v>
      </c>
      <c r="I94" s="246" t="s">
        <v>247</v>
      </c>
      <c r="J94" s="246"/>
      <c r="K94" s="259"/>
    </row>
    <row r="95" ht="15" customHeight="1">
      <c r="B95" s="268"/>
      <c r="C95" s="246" t="s">
        <v>54</v>
      </c>
      <c r="D95" s="246"/>
      <c r="E95" s="246"/>
      <c r="F95" s="267" t="s">
        <v>213</v>
      </c>
      <c r="G95" s="266"/>
      <c r="H95" s="246" t="s">
        <v>250</v>
      </c>
      <c r="I95" s="246" t="s">
        <v>247</v>
      </c>
      <c r="J95" s="246"/>
      <c r="K95" s="259"/>
    </row>
    <row r="96" ht="15" customHeight="1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ht="18.75" customHeight="1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ht="18.75" customHeight="1">
      <c r="B98" s="253"/>
      <c r="C98" s="253"/>
      <c r="D98" s="253"/>
      <c r="E98" s="253"/>
      <c r="F98" s="253"/>
      <c r="G98" s="253"/>
      <c r="H98" s="253"/>
      <c r="I98" s="253"/>
      <c r="J98" s="253"/>
      <c r="K98" s="253"/>
    </row>
    <row r="99" ht="7.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6"/>
    </row>
    <row r="100" ht="45" customHeight="1">
      <c r="B100" s="257"/>
      <c r="C100" s="258" t="s">
        <v>251</v>
      </c>
      <c r="D100" s="258"/>
      <c r="E100" s="258"/>
      <c r="F100" s="258"/>
      <c r="G100" s="258"/>
      <c r="H100" s="258"/>
      <c r="I100" s="258"/>
      <c r="J100" s="258"/>
      <c r="K100" s="259"/>
    </row>
    <row r="101" ht="17.25" customHeight="1">
      <c r="B101" s="257"/>
      <c r="C101" s="260" t="s">
        <v>207</v>
      </c>
      <c r="D101" s="260"/>
      <c r="E101" s="260"/>
      <c r="F101" s="260" t="s">
        <v>208</v>
      </c>
      <c r="G101" s="261"/>
      <c r="H101" s="260" t="s">
        <v>112</v>
      </c>
      <c r="I101" s="260" t="s">
        <v>63</v>
      </c>
      <c r="J101" s="260" t="s">
        <v>209</v>
      </c>
      <c r="K101" s="259"/>
    </row>
    <row r="102" ht="17.25" customHeight="1">
      <c r="B102" s="257"/>
      <c r="C102" s="262" t="s">
        <v>210</v>
      </c>
      <c r="D102" s="262"/>
      <c r="E102" s="262"/>
      <c r="F102" s="263" t="s">
        <v>211</v>
      </c>
      <c r="G102" s="264"/>
      <c r="H102" s="262"/>
      <c r="I102" s="262"/>
      <c r="J102" s="262" t="s">
        <v>212</v>
      </c>
      <c r="K102" s="259"/>
    </row>
    <row r="103" ht="5.25" customHeight="1">
      <c r="B103" s="257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ht="15" customHeight="1">
      <c r="B104" s="257"/>
      <c r="C104" s="246" t="s">
        <v>59</v>
      </c>
      <c r="D104" s="265"/>
      <c r="E104" s="265"/>
      <c r="F104" s="267" t="s">
        <v>213</v>
      </c>
      <c r="G104" s="276"/>
      <c r="H104" s="246" t="s">
        <v>252</v>
      </c>
      <c r="I104" s="246" t="s">
        <v>215</v>
      </c>
      <c r="J104" s="246">
        <v>20</v>
      </c>
      <c r="K104" s="259"/>
    </row>
    <row r="105" ht="15" customHeight="1">
      <c r="B105" s="257"/>
      <c r="C105" s="246" t="s">
        <v>216</v>
      </c>
      <c r="D105" s="246"/>
      <c r="E105" s="246"/>
      <c r="F105" s="267" t="s">
        <v>213</v>
      </c>
      <c r="G105" s="246"/>
      <c r="H105" s="246" t="s">
        <v>252</v>
      </c>
      <c r="I105" s="246" t="s">
        <v>215</v>
      </c>
      <c r="J105" s="246">
        <v>120</v>
      </c>
      <c r="K105" s="259"/>
    </row>
    <row r="106" ht="15" customHeight="1">
      <c r="B106" s="268"/>
      <c r="C106" s="246" t="s">
        <v>218</v>
      </c>
      <c r="D106" s="246"/>
      <c r="E106" s="246"/>
      <c r="F106" s="267" t="s">
        <v>219</v>
      </c>
      <c r="G106" s="246"/>
      <c r="H106" s="246" t="s">
        <v>252</v>
      </c>
      <c r="I106" s="246" t="s">
        <v>215</v>
      </c>
      <c r="J106" s="246">
        <v>50</v>
      </c>
      <c r="K106" s="259"/>
    </row>
    <row r="107" ht="15" customHeight="1">
      <c r="B107" s="268"/>
      <c r="C107" s="246" t="s">
        <v>221</v>
      </c>
      <c r="D107" s="246"/>
      <c r="E107" s="246"/>
      <c r="F107" s="267" t="s">
        <v>213</v>
      </c>
      <c r="G107" s="246"/>
      <c r="H107" s="246" t="s">
        <v>252</v>
      </c>
      <c r="I107" s="246" t="s">
        <v>223</v>
      </c>
      <c r="J107" s="246"/>
      <c r="K107" s="259"/>
    </row>
    <row r="108" ht="15" customHeight="1">
      <c r="B108" s="268"/>
      <c r="C108" s="246" t="s">
        <v>232</v>
      </c>
      <c r="D108" s="246"/>
      <c r="E108" s="246"/>
      <c r="F108" s="267" t="s">
        <v>219</v>
      </c>
      <c r="G108" s="246"/>
      <c r="H108" s="246" t="s">
        <v>252</v>
      </c>
      <c r="I108" s="246" t="s">
        <v>215</v>
      </c>
      <c r="J108" s="246">
        <v>50</v>
      </c>
      <c r="K108" s="259"/>
    </row>
    <row r="109" ht="15" customHeight="1">
      <c r="B109" s="268"/>
      <c r="C109" s="246" t="s">
        <v>240</v>
      </c>
      <c r="D109" s="246"/>
      <c r="E109" s="246"/>
      <c r="F109" s="267" t="s">
        <v>219</v>
      </c>
      <c r="G109" s="246"/>
      <c r="H109" s="246" t="s">
        <v>252</v>
      </c>
      <c r="I109" s="246" t="s">
        <v>215</v>
      </c>
      <c r="J109" s="246">
        <v>50</v>
      </c>
      <c r="K109" s="259"/>
    </row>
    <row r="110" ht="15" customHeight="1">
      <c r="B110" s="268"/>
      <c r="C110" s="246" t="s">
        <v>238</v>
      </c>
      <c r="D110" s="246"/>
      <c r="E110" s="246"/>
      <c r="F110" s="267" t="s">
        <v>219</v>
      </c>
      <c r="G110" s="246"/>
      <c r="H110" s="246" t="s">
        <v>252</v>
      </c>
      <c r="I110" s="246" t="s">
        <v>215</v>
      </c>
      <c r="J110" s="246">
        <v>50</v>
      </c>
      <c r="K110" s="259"/>
    </row>
    <row r="111" ht="15" customHeight="1">
      <c r="B111" s="268"/>
      <c r="C111" s="246" t="s">
        <v>59</v>
      </c>
      <c r="D111" s="246"/>
      <c r="E111" s="246"/>
      <c r="F111" s="267" t="s">
        <v>213</v>
      </c>
      <c r="G111" s="246"/>
      <c r="H111" s="246" t="s">
        <v>253</v>
      </c>
      <c r="I111" s="246" t="s">
        <v>215</v>
      </c>
      <c r="J111" s="246">
        <v>20</v>
      </c>
      <c r="K111" s="259"/>
    </row>
    <row r="112" ht="15" customHeight="1">
      <c r="B112" s="268"/>
      <c r="C112" s="246" t="s">
        <v>254</v>
      </c>
      <c r="D112" s="246"/>
      <c r="E112" s="246"/>
      <c r="F112" s="267" t="s">
        <v>213</v>
      </c>
      <c r="G112" s="246"/>
      <c r="H112" s="246" t="s">
        <v>255</v>
      </c>
      <c r="I112" s="246" t="s">
        <v>215</v>
      </c>
      <c r="J112" s="246">
        <v>120</v>
      </c>
      <c r="K112" s="259"/>
    </row>
    <row r="113" ht="15" customHeight="1">
      <c r="B113" s="268"/>
      <c r="C113" s="246" t="s">
        <v>44</v>
      </c>
      <c r="D113" s="246"/>
      <c r="E113" s="246"/>
      <c r="F113" s="267" t="s">
        <v>213</v>
      </c>
      <c r="G113" s="246"/>
      <c r="H113" s="246" t="s">
        <v>256</v>
      </c>
      <c r="I113" s="246" t="s">
        <v>247</v>
      </c>
      <c r="J113" s="246"/>
      <c r="K113" s="259"/>
    </row>
    <row r="114" ht="15" customHeight="1">
      <c r="B114" s="268"/>
      <c r="C114" s="246" t="s">
        <v>54</v>
      </c>
      <c r="D114" s="246"/>
      <c r="E114" s="246"/>
      <c r="F114" s="267" t="s">
        <v>213</v>
      </c>
      <c r="G114" s="246"/>
      <c r="H114" s="246" t="s">
        <v>257</v>
      </c>
      <c r="I114" s="246" t="s">
        <v>247</v>
      </c>
      <c r="J114" s="246"/>
      <c r="K114" s="259"/>
    </row>
    <row r="115" ht="15" customHeight="1">
      <c r="B115" s="268"/>
      <c r="C115" s="246" t="s">
        <v>63</v>
      </c>
      <c r="D115" s="246"/>
      <c r="E115" s="246"/>
      <c r="F115" s="267" t="s">
        <v>213</v>
      </c>
      <c r="G115" s="246"/>
      <c r="H115" s="246" t="s">
        <v>258</v>
      </c>
      <c r="I115" s="246" t="s">
        <v>259</v>
      </c>
      <c r="J115" s="246"/>
      <c r="K115" s="259"/>
    </row>
    <row r="116" ht="15" customHeight="1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ht="18.75" customHeight="1">
      <c r="B117" s="278"/>
      <c r="C117" s="242"/>
      <c r="D117" s="242"/>
      <c r="E117" s="242"/>
      <c r="F117" s="279"/>
      <c r="G117" s="242"/>
      <c r="H117" s="242"/>
      <c r="I117" s="242"/>
      <c r="J117" s="242"/>
      <c r="K117" s="278"/>
    </row>
    <row r="118" ht="18.75" customHeight="1"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</row>
    <row r="119" ht="7.5" customHeight="1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ht="45" customHeight="1">
      <c r="B120" s="283"/>
      <c r="C120" s="236" t="s">
        <v>260</v>
      </c>
      <c r="D120" s="236"/>
      <c r="E120" s="236"/>
      <c r="F120" s="236"/>
      <c r="G120" s="236"/>
      <c r="H120" s="236"/>
      <c r="I120" s="236"/>
      <c r="J120" s="236"/>
      <c r="K120" s="284"/>
    </row>
    <row r="121" ht="17.25" customHeight="1">
      <c r="B121" s="285"/>
      <c r="C121" s="260" t="s">
        <v>207</v>
      </c>
      <c r="D121" s="260"/>
      <c r="E121" s="260"/>
      <c r="F121" s="260" t="s">
        <v>208</v>
      </c>
      <c r="G121" s="261"/>
      <c r="H121" s="260" t="s">
        <v>112</v>
      </c>
      <c r="I121" s="260" t="s">
        <v>63</v>
      </c>
      <c r="J121" s="260" t="s">
        <v>209</v>
      </c>
      <c r="K121" s="286"/>
    </row>
    <row r="122" ht="17.25" customHeight="1">
      <c r="B122" s="285"/>
      <c r="C122" s="262" t="s">
        <v>210</v>
      </c>
      <c r="D122" s="262"/>
      <c r="E122" s="262"/>
      <c r="F122" s="263" t="s">
        <v>211</v>
      </c>
      <c r="G122" s="264"/>
      <c r="H122" s="262"/>
      <c r="I122" s="262"/>
      <c r="J122" s="262" t="s">
        <v>212</v>
      </c>
      <c r="K122" s="286"/>
    </row>
    <row r="123" ht="5.25" customHeight="1">
      <c r="B123" s="287"/>
      <c r="C123" s="265"/>
      <c r="D123" s="265"/>
      <c r="E123" s="265"/>
      <c r="F123" s="265"/>
      <c r="G123" s="246"/>
      <c r="H123" s="265"/>
      <c r="I123" s="265"/>
      <c r="J123" s="265"/>
      <c r="K123" s="288"/>
    </row>
    <row r="124" ht="15" customHeight="1">
      <c r="B124" s="287"/>
      <c r="C124" s="246" t="s">
        <v>216</v>
      </c>
      <c r="D124" s="265"/>
      <c r="E124" s="265"/>
      <c r="F124" s="267" t="s">
        <v>213</v>
      </c>
      <c r="G124" s="246"/>
      <c r="H124" s="246" t="s">
        <v>252</v>
      </c>
      <c r="I124" s="246" t="s">
        <v>215</v>
      </c>
      <c r="J124" s="246">
        <v>120</v>
      </c>
      <c r="K124" s="289"/>
    </row>
    <row r="125" ht="15" customHeight="1">
      <c r="B125" s="287"/>
      <c r="C125" s="246" t="s">
        <v>261</v>
      </c>
      <c r="D125" s="246"/>
      <c r="E125" s="246"/>
      <c r="F125" s="267" t="s">
        <v>213</v>
      </c>
      <c r="G125" s="246"/>
      <c r="H125" s="246" t="s">
        <v>262</v>
      </c>
      <c r="I125" s="246" t="s">
        <v>215</v>
      </c>
      <c r="J125" s="246" t="s">
        <v>263</v>
      </c>
      <c r="K125" s="289"/>
    </row>
    <row r="126" ht="15" customHeight="1">
      <c r="B126" s="287"/>
      <c r="C126" s="246" t="s">
        <v>162</v>
      </c>
      <c r="D126" s="246"/>
      <c r="E126" s="246"/>
      <c r="F126" s="267" t="s">
        <v>213</v>
      </c>
      <c r="G126" s="246"/>
      <c r="H126" s="246" t="s">
        <v>264</v>
      </c>
      <c r="I126" s="246" t="s">
        <v>215</v>
      </c>
      <c r="J126" s="246" t="s">
        <v>263</v>
      </c>
      <c r="K126" s="289"/>
    </row>
    <row r="127" ht="15" customHeight="1">
      <c r="B127" s="287"/>
      <c r="C127" s="246" t="s">
        <v>224</v>
      </c>
      <c r="D127" s="246"/>
      <c r="E127" s="246"/>
      <c r="F127" s="267" t="s">
        <v>219</v>
      </c>
      <c r="G127" s="246"/>
      <c r="H127" s="246" t="s">
        <v>225</v>
      </c>
      <c r="I127" s="246" t="s">
        <v>215</v>
      </c>
      <c r="J127" s="246">
        <v>15</v>
      </c>
      <c r="K127" s="289"/>
    </row>
    <row r="128" ht="15" customHeight="1">
      <c r="B128" s="287"/>
      <c r="C128" s="269" t="s">
        <v>226</v>
      </c>
      <c r="D128" s="269"/>
      <c r="E128" s="269"/>
      <c r="F128" s="270" t="s">
        <v>219</v>
      </c>
      <c r="G128" s="269"/>
      <c r="H128" s="269" t="s">
        <v>227</v>
      </c>
      <c r="I128" s="269" t="s">
        <v>215</v>
      </c>
      <c r="J128" s="269">
        <v>15</v>
      </c>
      <c r="K128" s="289"/>
    </row>
    <row r="129" ht="15" customHeight="1">
      <c r="B129" s="287"/>
      <c r="C129" s="269" t="s">
        <v>228</v>
      </c>
      <c r="D129" s="269"/>
      <c r="E129" s="269"/>
      <c r="F129" s="270" t="s">
        <v>219</v>
      </c>
      <c r="G129" s="269"/>
      <c r="H129" s="269" t="s">
        <v>229</v>
      </c>
      <c r="I129" s="269" t="s">
        <v>215</v>
      </c>
      <c r="J129" s="269">
        <v>20</v>
      </c>
      <c r="K129" s="289"/>
    </row>
    <row r="130" ht="15" customHeight="1">
      <c r="B130" s="287"/>
      <c r="C130" s="269" t="s">
        <v>230</v>
      </c>
      <c r="D130" s="269"/>
      <c r="E130" s="269"/>
      <c r="F130" s="270" t="s">
        <v>219</v>
      </c>
      <c r="G130" s="269"/>
      <c r="H130" s="269" t="s">
        <v>231</v>
      </c>
      <c r="I130" s="269" t="s">
        <v>215</v>
      </c>
      <c r="J130" s="269">
        <v>20</v>
      </c>
      <c r="K130" s="289"/>
    </row>
    <row r="131" ht="15" customHeight="1">
      <c r="B131" s="287"/>
      <c r="C131" s="246" t="s">
        <v>218</v>
      </c>
      <c r="D131" s="246"/>
      <c r="E131" s="246"/>
      <c r="F131" s="267" t="s">
        <v>219</v>
      </c>
      <c r="G131" s="246"/>
      <c r="H131" s="246" t="s">
        <v>252</v>
      </c>
      <c r="I131" s="246" t="s">
        <v>215</v>
      </c>
      <c r="J131" s="246">
        <v>50</v>
      </c>
      <c r="K131" s="289"/>
    </row>
    <row r="132" ht="15" customHeight="1">
      <c r="B132" s="287"/>
      <c r="C132" s="246" t="s">
        <v>232</v>
      </c>
      <c r="D132" s="246"/>
      <c r="E132" s="246"/>
      <c r="F132" s="267" t="s">
        <v>219</v>
      </c>
      <c r="G132" s="246"/>
      <c r="H132" s="246" t="s">
        <v>252</v>
      </c>
      <c r="I132" s="246" t="s">
        <v>215</v>
      </c>
      <c r="J132" s="246">
        <v>50</v>
      </c>
      <c r="K132" s="289"/>
    </row>
    <row r="133" ht="15" customHeight="1">
      <c r="B133" s="287"/>
      <c r="C133" s="246" t="s">
        <v>238</v>
      </c>
      <c r="D133" s="246"/>
      <c r="E133" s="246"/>
      <c r="F133" s="267" t="s">
        <v>219</v>
      </c>
      <c r="G133" s="246"/>
      <c r="H133" s="246" t="s">
        <v>252</v>
      </c>
      <c r="I133" s="246" t="s">
        <v>215</v>
      </c>
      <c r="J133" s="246">
        <v>50</v>
      </c>
      <c r="K133" s="289"/>
    </row>
    <row r="134" ht="15" customHeight="1">
      <c r="B134" s="287"/>
      <c r="C134" s="246" t="s">
        <v>240</v>
      </c>
      <c r="D134" s="246"/>
      <c r="E134" s="246"/>
      <c r="F134" s="267" t="s">
        <v>219</v>
      </c>
      <c r="G134" s="246"/>
      <c r="H134" s="246" t="s">
        <v>252</v>
      </c>
      <c r="I134" s="246" t="s">
        <v>215</v>
      </c>
      <c r="J134" s="246">
        <v>50</v>
      </c>
      <c r="K134" s="289"/>
    </row>
    <row r="135" ht="15" customHeight="1">
      <c r="B135" s="287"/>
      <c r="C135" s="246" t="s">
        <v>117</v>
      </c>
      <c r="D135" s="246"/>
      <c r="E135" s="246"/>
      <c r="F135" s="267" t="s">
        <v>219</v>
      </c>
      <c r="G135" s="246"/>
      <c r="H135" s="246" t="s">
        <v>265</v>
      </c>
      <c r="I135" s="246" t="s">
        <v>215</v>
      </c>
      <c r="J135" s="246">
        <v>255</v>
      </c>
      <c r="K135" s="289"/>
    </row>
    <row r="136" ht="15" customHeight="1">
      <c r="B136" s="287"/>
      <c r="C136" s="246" t="s">
        <v>242</v>
      </c>
      <c r="D136" s="246"/>
      <c r="E136" s="246"/>
      <c r="F136" s="267" t="s">
        <v>213</v>
      </c>
      <c r="G136" s="246"/>
      <c r="H136" s="246" t="s">
        <v>266</v>
      </c>
      <c r="I136" s="246" t="s">
        <v>244</v>
      </c>
      <c r="J136" s="246"/>
      <c r="K136" s="289"/>
    </row>
    <row r="137" ht="15" customHeight="1">
      <c r="B137" s="287"/>
      <c r="C137" s="246" t="s">
        <v>245</v>
      </c>
      <c r="D137" s="246"/>
      <c r="E137" s="246"/>
      <c r="F137" s="267" t="s">
        <v>213</v>
      </c>
      <c r="G137" s="246"/>
      <c r="H137" s="246" t="s">
        <v>267</v>
      </c>
      <c r="I137" s="246" t="s">
        <v>247</v>
      </c>
      <c r="J137" s="246"/>
      <c r="K137" s="289"/>
    </row>
    <row r="138" ht="15" customHeight="1">
      <c r="B138" s="287"/>
      <c r="C138" s="246" t="s">
        <v>248</v>
      </c>
      <c r="D138" s="246"/>
      <c r="E138" s="246"/>
      <c r="F138" s="267" t="s">
        <v>213</v>
      </c>
      <c r="G138" s="246"/>
      <c r="H138" s="246" t="s">
        <v>248</v>
      </c>
      <c r="I138" s="246" t="s">
        <v>247</v>
      </c>
      <c r="J138" s="246"/>
      <c r="K138" s="289"/>
    </row>
    <row r="139" ht="15" customHeight="1">
      <c r="B139" s="287"/>
      <c r="C139" s="246" t="s">
        <v>44</v>
      </c>
      <c r="D139" s="246"/>
      <c r="E139" s="246"/>
      <c r="F139" s="267" t="s">
        <v>213</v>
      </c>
      <c r="G139" s="246"/>
      <c r="H139" s="246" t="s">
        <v>268</v>
      </c>
      <c r="I139" s="246" t="s">
        <v>247</v>
      </c>
      <c r="J139" s="246"/>
      <c r="K139" s="289"/>
    </row>
    <row r="140" ht="15" customHeight="1">
      <c r="B140" s="287"/>
      <c r="C140" s="246" t="s">
        <v>269</v>
      </c>
      <c r="D140" s="246"/>
      <c r="E140" s="246"/>
      <c r="F140" s="267" t="s">
        <v>213</v>
      </c>
      <c r="G140" s="246"/>
      <c r="H140" s="246" t="s">
        <v>270</v>
      </c>
      <c r="I140" s="246" t="s">
        <v>247</v>
      </c>
      <c r="J140" s="246"/>
      <c r="K140" s="289"/>
    </row>
    <row r="141" ht="15" customHeight="1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ht="18.75" customHeight="1">
      <c r="B142" s="242"/>
      <c r="C142" s="242"/>
      <c r="D142" s="242"/>
      <c r="E142" s="242"/>
      <c r="F142" s="279"/>
      <c r="G142" s="242"/>
      <c r="H142" s="242"/>
      <c r="I142" s="242"/>
      <c r="J142" s="242"/>
      <c r="K142" s="242"/>
    </row>
    <row r="143" ht="18.75" customHeight="1">
      <c r="B143" s="253"/>
      <c r="C143" s="253"/>
      <c r="D143" s="253"/>
      <c r="E143" s="253"/>
      <c r="F143" s="253"/>
      <c r="G143" s="253"/>
      <c r="H143" s="253"/>
      <c r="I143" s="253"/>
      <c r="J143" s="253"/>
      <c r="K143" s="253"/>
    </row>
    <row r="144" ht="7.5" customHeight="1">
      <c r="B144" s="254"/>
      <c r="C144" s="255"/>
      <c r="D144" s="255"/>
      <c r="E144" s="255"/>
      <c r="F144" s="255"/>
      <c r="G144" s="255"/>
      <c r="H144" s="255"/>
      <c r="I144" s="255"/>
      <c r="J144" s="255"/>
      <c r="K144" s="256"/>
    </row>
    <row r="145" ht="45" customHeight="1">
      <c r="B145" s="257"/>
      <c r="C145" s="258" t="s">
        <v>271</v>
      </c>
      <c r="D145" s="258"/>
      <c r="E145" s="258"/>
      <c r="F145" s="258"/>
      <c r="G145" s="258"/>
      <c r="H145" s="258"/>
      <c r="I145" s="258"/>
      <c r="J145" s="258"/>
      <c r="K145" s="259"/>
    </row>
    <row r="146" ht="17.25" customHeight="1">
      <c r="B146" s="257"/>
      <c r="C146" s="260" t="s">
        <v>207</v>
      </c>
      <c r="D146" s="260"/>
      <c r="E146" s="260"/>
      <c r="F146" s="260" t="s">
        <v>208</v>
      </c>
      <c r="G146" s="261"/>
      <c r="H146" s="260" t="s">
        <v>112</v>
      </c>
      <c r="I146" s="260" t="s">
        <v>63</v>
      </c>
      <c r="J146" s="260" t="s">
        <v>209</v>
      </c>
      <c r="K146" s="259"/>
    </row>
    <row r="147" ht="17.25" customHeight="1">
      <c r="B147" s="257"/>
      <c r="C147" s="262" t="s">
        <v>210</v>
      </c>
      <c r="D147" s="262"/>
      <c r="E147" s="262"/>
      <c r="F147" s="263" t="s">
        <v>211</v>
      </c>
      <c r="G147" s="264"/>
      <c r="H147" s="262"/>
      <c r="I147" s="262"/>
      <c r="J147" s="262" t="s">
        <v>212</v>
      </c>
      <c r="K147" s="259"/>
    </row>
    <row r="148" ht="5.25" customHeight="1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ht="15" customHeight="1">
      <c r="B149" s="268"/>
      <c r="C149" s="293" t="s">
        <v>216</v>
      </c>
      <c r="D149" s="246"/>
      <c r="E149" s="246"/>
      <c r="F149" s="294" t="s">
        <v>213</v>
      </c>
      <c r="G149" s="246"/>
      <c r="H149" s="293" t="s">
        <v>252</v>
      </c>
      <c r="I149" s="293" t="s">
        <v>215</v>
      </c>
      <c r="J149" s="293">
        <v>120</v>
      </c>
      <c r="K149" s="289"/>
    </row>
    <row r="150" ht="15" customHeight="1">
      <c r="B150" s="268"/>
      <c r="C150" s="293" t="s">
        <v>261</v>
      </c>
      <c r="D150" s="246"/>
      <c r="E150" s="246"/>
      <c r="F150" s="294" t="s">
        <v>213</v>
      </c>
      <c r="G150" s="246"/>
      <c r="H150" s="293" t="s">
        <v>272</v>
      </c>
      <c r="I150" s="293" t="s">
        <v>215</v>
      </c>
      <c r="J150" s="293" t="s">
        <v>263</v>
      </c>
      <c r="K150" s="289"/>
    </row>
    <row r="151" ht="15" customHeight="1">
      <c r="B151" s="268"/>
      <c r="C151" s="293" t="s">
        <v>162</v>
      </c>
      <c r="D151" s="246"/>
      <c r="E151" s="246"/>
      <c r="F151" s="294" t="s">
        <v>213</v>
      </c>
      <c r="G151" s="246"/>
      <c r="H151" s="293" t="s">
        <v>273</v>
      </c>
      <c r="I151" s="293" t="s">
        <v>215</v>
      </c>
      <c r="J151" s="293" t="s">
        <v>263</v>
      </c>
      <c r="K151" s="289"/>
    </row>
    <row r="152" ht="15" customHeight="1">
      <c r="B152" s="268"/>
      <c r="C152" s="293" t="s">
        <v>218</v>
      </c>
      <c r="D152" s="246"/>
      <c r="E152" s="246"/>
      <c r="F152" s="294" t="s">
        <v>219</v>
      </c>
      <c r="G152" s="246"/>
      <c r="H152" s="293" t="s">
        <v>252</v>
      </c>
      <c r="I152" s="293" t="s">
        <v>215</v>
      </c>
      <c r="J152" s="293">
        <v>50</v>
      </c>
      <c r="K152" s="289"/>
    </row>
    <row r="153" ht="15" customHeight="1">
      <c r="B153" s="268"/>
      <c r="C153" s="293" t="s">
        <v>221</v>
      </c>
      <c r="D153" s="246"/>
      <c r="E153" s="246"/>
      <c r="F153" s="294" t="s">
        <v>213</v>
      </c>
      <c r="G153" s="246"/>
      <c r="H153" s="293" t="s">
        <v>252</v>
      </c>
      <c r="I153" s="293" t="s">
        <v>223</v>
      </c>
      <c r="J153" s="293"/>
      <c r="K153" s="289"/>
    </row>
    <row r="154" ht="15" customHeight="1">
      <c r="B154" s="268"/>
      <c r="C154" s="293" t="s">
        <v>232</v>
      </c>
      <c r="D154" s="246"/>
      <c r="E154" s="246"/>
      <c r="F154" s="294" t="s">
        <v>219</v>
      </c>
      <c r="G154" s="246"/>
      <c r="H154" s="293" t="s">
        <v>252</v>
      </c>
      <c r="I154" s="293" t="s">
        <v>215</v>
      </c>
      <c r="J154" s="293">
        <v>50</v>
      </c>
      <c r="K154" s="289"/>
    </row>
    <row r="155" ht="15" customHeight="1">
      <c r="B155" s="268"/>
      <c r="C155" s="293" t="s">
        <v>240</v>
      </c>
      <c r="D155" s="246"/>
      <c r="E155" s="246"/>
      <c r="F155" s="294" t="s">
        <v>219</v>
      </c>
      <c r="G155" s="246"/>
      <c r="H155" s="293" t="s">
        <v>252</v>
      </c>
      <c r="I155" s="293" t="s">
        <v>215</v>
      </c>
      <c r="J155" s="293">
        <v>50</v>
      </c>
      <c r="K155" s="289"/>
    </row>
    <row r="156" ht="15" customHeight="1">
      <c r="B156" s="268"/>
      <c r="C156" s="293" t="s">
        <v>238</v>
      </c>
      <c r="D156" s="246"/>
      <c r="E156" s="246"/>
      <c r="F156" s="294" t="s">
        <v>219</v>
      </c>
      <c r="G156" s="246"/>
      <c r="H156" s="293" t="s">
        <v>252</v>
      </c>
      <c r="I156" s="293" t="s">
        <v>215</v>
      </c>
      <c r="J156" s="293">
        <v>50</v>
      </c>
      <c r="K156" s="289"/>
    </row>
    <row r="157" ht="15" customHeight="1">
      <c r="B157" s="268"/>
      <c r="C157" s="293" t="s">
        <v>104</v>
      </c>
      <c r="D157" s="246"/>
      <c r="E157" s="246"/>
      <c r="F157" s="294" t="s">
        <v>213</v>
      </c>
      <c r="G157" s="246"/>
      <c r="H157" s="293" t="s">
        <v>274</v>
      </c>
      <c r="I157" s="293" t="s">
        <v>215</v>
      </c>
      <c r="J157" s="293" t="s">
        <v>275</v>
      </c>
      <c r="K157" s="289"/>
    </row>
    <row r="158" ht="15" customHeight="1">
      <c r="B158" s="268"/>
      <c r="C158" s="293" t="s">
        <v>276</v>
      </c>
      <c r="D158" s="246"/>
      <c r="E158" s="246"/>
      <c r="F158" s="294" t="s">
        <v>213</v>
      </c>
      <c r="G158" s="246"/>
      <c r="H158" s="293" t="s">
        <v>277</v>
      </c>
      <c r="I158" s="293" t="s">
        <v>247</v>
      </c>
      <c r="J158" s="293"/>
      <c r="K158" s="289"/>
    </row>
    <row r="159" ht="15" customHeight="1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ht="18.75" customHeight="1">
      <c r="B160" s="242"/>
      <c r="C160" s="246"/>
      <c r="D160" s="246"/>
      <c r="E160" s="246"/>
      <c r="F160" s="267"/>
      <c r="G160" s="246"/>
      <c r="H160" s="246"/>
      <c r="I160" s="246"/>
      <c r="J160" s="246"/>
      <c r="K160" s="242"/>
    </row>
    <row r="161" ht="18.75" customHeight="1">
      <c r="B161" s="253"/>
      <c r="C161" s="253"/>
      <c r="D161" s="253"/>
      <c r="E161" s="253"/>
      <c r="F161" s="253"/>
      <c r="G161" s="253"/>
      <c r="H161" s="253"/>
      <c r="I161" s="253"/>
      <c r="J161" s="253"/>
      <c r="K161" s="253"/>
    </row>
    <row r="162" ht="7.5" customHeight="1">
      <c r="B162" s="232"/>
      <c r="C162" s="233"/>
      <c r="D162" s="233"/>
      <c r="E162" s="233"/>
      <c r="F162" s="233"/>
      <c r="G162" s="233"/>
      <c r="H162" s="233"/>
      <c r="I162" s="233"/>
      <c r="J162" s="233"/>
      <c r="K162" s="234"/>
    </row>
    <row r="163" ht="45" customHeight="1">
      <c r="B163" s="235"/>
      <c r="C163" s="236" t="s">
        <v>278</v>
      </c>
      <c r="D163" s="236"/>
      <c r="E163" s="236"/>
      <c r="F163" s="236"/>
      <c r="G163" s="236"/>
      <c r="H163" s="236"/>
      <c r="I163" s="236"/>
      <c r="J163" s="236"/>
      <c r="K163" s="237"/>
    </row>
    <row r="164" ht="17.25" customHeight="1">
      <c r="B164" s="235"/>
      <c r="C164" s="260" t="s">
        <v>207</v>
      </c>
      <c r="D164" s="260"/>
      <c r="E164" s="260"/>
      <c r="F164" s="260" t="s">
        <v>208</v>
      </c>
      <c r="G164" s="297"/>
      <c r="H164" s="298" t="s">
        <v>112</v>
      </c>
      <c r="I164" s="298" t="s">
        <v>63</v>
      </c>
      <c r="J164" s="260" t="s">
        <v>209</v>
      </c>
      <c r="K164" s="237"/>
    </row>
    <row r="165" ht="17.25" customHeight="1">
      <c r="B165" s="238"/>
      <c r="C165" s="262" t="s">
        <v>210</v>
      </c>
      <c r="D165" s="262"/>
      <c r="E165" s="262"/>
      <c r="F165" s="263" t="s">
        <v>211</v>
      </c>
      <c r="G165" s="299"/>
      <c r="H165" s="300"/>
      <c r="I165" s="300"/>
      <c r="J165" s="262" t="s">
        <v>212</v>
      </c>
      <c r="K165" s="240"/>
    </row>
    <row r="166" ht="5.25" customHeight="1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ht="15" customHeight="1">
      <c r="B167" s="268"/>
      <c r="C167" s="246" t="s">
        <v>216</v>
      </c>
      <c r="D167" s="246"/>
      <c r="E167" s="246"/>
      <c r="F167" s="267" t="s">
        <v>213</v>
      </c>
      <c r="G167" s="246"/>
      <c r="H167" s="246" t="s">
        <v>252</v>
      </c>
      <c r="I167" s="246" t="s">
        <v>215</v>
      </c>
      <c r="J167" s="246">
        <v>120</v>
      </c>
      <c r="K167" s="289"/>
    </row>
    <row r="168" ht="15" customHeight="1">
      <c r="B168" s="268"/>
      <c r="C168" s="246" t="s">
        <v>261</v>
      </c>
      <c r="D168" s="246"/>
      <c r="E168" s="246"/>
      <c r="F168" s="267" t="s">
        <v>213</v>
      </c>
      <c r="G168" s="246"/>
      <c r="H168" s="246" t="s">
        <v>262</v>
      </c>
      <c r="I168" s="246" t="s">
        <v>215</v>
      </c>
      <c r="J168" s="246" t="s">
        <v>263</v>
      </c>
      <c r="K168" s="289"/>
    </row>
    <row r="169" ht="15" customHeight="1">
      <c r="B169" s="268"/>
      <c r="C169" s="246" t="s">
        <v>162</v>
      </c>
      <c r="D169" s="246"/>
      <c r="E169" s="246"/>
      <c r="F169" s="267" t="s">
        <v>213</v>
      </c>
      <c r="G169" s="246"/>
      <c r="H169" s="246" t="s">
        <v>279</v>
      </c>
      <c r="I169" s="246" t="s">
        <v>215</v>
      </c>
      <c r="J169" s="246" t="s">
        <v>263</v>
      </c>
      <c r="K169" s="289"/>
    </row>
    <row r="170" ht="15" customHeight="1">
      <c r="B170" s="268"/>
      <c r="C170" s="246" t="s">
        <v>218</v>
      </c>
      <c r="D170" s="246"/>
      <c r="E170" s="246"/>
      <c r="F170" s="267" t="s">
        <v>219</v>
      </c>
      <c r="G170" s="246"/>
      <c r="H170" s="246" t="s">
        <v>279</v>
      </c>
      <c r="I170" s="246" t="s">
        <v>215</v>
      </c>
      <c r="J170" s="246">
        <v>50</v>
      </c>
      <c r="K170" s="289"/>
    </row>
    <row r="171" ht="15" customHeight="1">
      <c r="B171" s="268"/>
      <c r="C171" s="246" t="s">
        <v>221</v>
      </c>
      <c r="D171" s="246"/>
      <c r="E171" s="246"/>
      <c r="F171" s="267" t="s">
        <v>213</v>
      </c>
      <c r="G171" s="246"/>
      <c r="H171" s="246" t="s">
        <v>279</v>
      </c>
      <c r="I171" s="246" t="s">
        <v>223</v>
      </c>
      <c r="J171" s="246"/>
      <c r="K171" s="289"/>
    </row>
    <row r="172" ht="15" customHeight="1">
      <c r="B172" s="268"/>
      <c r="C172" s="246" t="s">
        <v>232</v>
      </c>
      <c r="D172" s="246"/>
      <c r="E172" s="246"/>
      <c r="F172" s="267" t="s">
        <v>219</v>
      </c>
      <c r="G172" s="246"/>
      <c r="H172" s="246" t="s">
        <v>279</v>
      </c>
      <c r="I172" s="246" t="s">
        <v>215</v>
      </c>
      <c r="J172" s="246">
        <v>50</v>
      </c>
      <c r="K172" s="289"/>
    </row>
    <row r="173" ht="15" customHeight="1">
      <c r="B173" s="268"/>
      <c r="C173" s="246" t="s">
        <v>240</v>
      </c>
      <c r="D173" s="246"/>
      <c r="E173" s="246"/>
      <c r="F173" s="267" t="s">
        <v>219</v>
      </c>
      <c r="G173" s="246"/>
      <c r="H173" s="246" t="s">
        <v>279</v>
      </c>
      <c r="I173" s="246" t="s">
        <v>215</v>
      </c>
      <c r="J173" s="246">
        <v>50</v>
      </c>
      <c r="K173" s="289"/>
    </row>
    <row r="174" ht="15" customHeight="1">
      <c r="B174" s="268"/>
      <c r="C174" s="246" t="s">
        <v>238</v>
      </c>
      <c r="D174" s="246"/>
      <c r="E174" s="246"/>
      <c r="F174" s="267" t="s">
        <v>219</v>
      </c>
      <c r="G174" s="246"/>
      <c r="H174" s="246" t="s">
        <v>279</v>
      </c>
      <c r="I174" s="246" t="s">
        <v>215</v>
      </c>
      <c r="J174" s="246">
        <v>50</v>
      </c>
      <c r="K174" s="289"/>
    </row>
    <row r="175" ht="15" customHeight="1">
      <c r="B175" s="268"/>
      <c r="C175" s="246" t="s">
        <v>111</v>
      </c>
      <c r="D175" s="246"/>
      <c r="E175" s="246"/>
      <c r="F175" s="267" t="s">
        <v>213</v>
      </c>
      <c r="G175" s="246"/>
      <c r="H175" s="246" t="s">
        <v>280</v>
      </c>
      <c r="I175" s="246" t="s">
        <v>281</v>
      </c>
      <c r="J175" s="246"/>
      <c r="K175" s="289"/>
    </row>
    <row r="176" ht="15" customHeight="1">
      <c r="B176" s="268"/>
      <c r="C176" s="246" t="s">
        <v>63</v>
      </c>
      <c r="D176" s="246"/>
      <c r="E176" s="246"/>
      <c r="F176" s="267" t="s">
        <v>213</v>
      </c>
      <c r="G176" s="246"/>
      <c r="H176" s="246" t="s">
        <v>282</v>
      </c>
      <c r="I176" s="246" t="s">
        <v>283</v>
      </c>
      <c r="J176" s="246">
        <v>1</v>
      </c>
      <c r="K176" s="289"/>
    </row>
    <row r="177" ht="15" customHeight="1">
      <c r="B177" s="268"/>
      <c r="C177" s="246" t="s">
        <v>59</v>
      </c>
      <c r="D177" s="246"/>
      <c r="E177" s="246"/>
      <c r="F177" s="267" t="s">
        <v>213</v>
      </c>
      <c r="G177" s="246"/>
      <c r="H177" s="246" t="s">
        <v>284</v>
      </c>
      <c r="I177" s="246" t="s">
        <v>215</v>
      </c>
      <c r="J177" s="246">
        <v>20</v>
      </c>
      <c r="K177" s="289"/>
    </row>
    <row r="178" ht="15" customHeight="1">
      <c r="B178" s="268"/>
      <c r="C178" s="246" t="s">
        <v>112</v>
      </c>
      <c r="D178" s="246"/>
      <c r="E178" s="246"/>
      <c r="F178" s="267" t="s">
        <v>213</v>
      </c>
      <c r="G178" s="246"/>
      <c r="H178" s="246" t="s">
        <v>285</v>
      </c>
      <c r="I178" s="246" t="s">
        <v>215</v>
      </c>
      <c r="J178" s="246">
        <v>255</v>
      </c>
      <c r="K178" s="289"/>
    </row>
    <row r="179" ht="15" customHeight="1">
      <c r="B179" s="268"/>
      <c r="C179" s="246" t="s">
        <v>113</v>
      </c>
      <c r="D179" s="246"/>
      <c r="E179" s="246"/>
      <c r="F179" s="267" t="s">
        <v>213</v>
      </c>
      <c r="G179" s="246"/>
      <c r="H179" s="246" t="s">
        <v>178</v>
      </c>
      <c r="I179" s="246" t="s">
        <v>215</v>
      </c>
      <c r="J179" s="246">
        <v>10</v>
      </c>
      <c r="K179" s="289"/>
    </row>
    <row r="180" ht="15" customHeight="1">
      <c r="B180" s="268"/>
      <c r="C180" s="246" t="s">
        <v>114</v>
      </c>
      <c r="D180" s="246"/>
      <c r="E180" s="246"/>
      <c r="F180" s="267" t="s">
        <v>213</v>
      </c>
      <c r="G180" s="246"/>
      <c r="H180" s="246" t="s">
        <v>286</v>
      </c>
      <c r="I180" s="246" t="s">
        <v>247</v>
      </c>
      <c r="J180" s="246"/>
      <c r="K180" s="289"/>
    </row>
    <row r="181" ht="15" customHeight="1">
      <c r="B181" s="268"/>
      <c r="C181" s="246" t="s">
        <v>287</v>
      </c>
      <c r="D181" s="246"/>
      <c r="E181" s="246"/>
      <c r="F181" s="267" t="s">
        <v>213</v>
      </c>
      <c r="G181" s="246"/>
      <c r="H181" s="246" t="s">
        <v>288</v>
      </c>
      <c r="I181" s="246" t="s">
        <v>247</v>
      </c>
      <c r="J181" s="246"/>
      <c r="K181" s="289"/>
    </row>
    <row r="182" ht="15" customHeight="1">
      <c r="B182" s="268"/>
      <c r="C182" s="246" t="s">
        <v>276</v>
      </c>
      <c r="D182" s="246"/>
      <c r="E182" s="246"/>
      <c r="F182" s="267" t="s">
        <v>213</v>
      </c>
      <c r="G182" s="246"/>
      <c r="H182" s="246" t="s">
        <v>289</v>
      </c>
      <c r="I182" s="246" t="s">
        <v>247</v>
      </c>
      <c r="J182" s="246"/>
      <c r="K182" s="289"/>
    </row>
    <row r="183" ht="15" customHeight="1">
      <c r="B183" s="268"/>
      <c r="C183" s="246" t="s">
        <v>116</v>
      </c>
      <c r="D183" s="246"/>
      <c r="E183" s="246"/>
      <c r="F183" s="267" t="s">
        <v>219</v>
      </c>
      <c r="G183" s="246"/>
      <c r="H183" s="246" t="s">
        <v>290</v>
      </c>
      <c r="I183" s="246" t="s">
        <v>215</v>
      </c>
      <c r="J183" s="246">
        <v>50</v>
      </c>
      <c r="K183" s="289"/>
    </row>
    <row r="184" ht="15" customHeight="1">
      <c r="B184" s="268"/>
      <c r="C184" s="246" t="s">
        <v>291</v>
      </c>
      <c r="D184" s="246"/>
      <c r="E184" s="246"/>
      <c r="F184" s="267" t="s">
        <v>219</v>
      </c>
      <c r="G184" s="246"/>
      <c r="H184" s="246" t="s">
        <v>292</v>
      </c>
      <c r="I184" s="246" t="s">
        <v>293</v>
      </c>
      <c r="J184" s="246"/>
      <c r="K184" s="289"/>
    </row>
    <row r="185" ht="15" customHeight="1">
      <c r="B185" s="268"/>
      <c r="C185" s="246" t="s">
        <v>294</v>
      </c>
      <c r="D185" s="246"/>
      <c r="E185" s="246"/>
      <c r="F185" s="267" t="s">
        <v>219</v>
      </c>
      <c r="G185" s="246"/>
      <c r="H185" s="246" t="s">
        <v>295</v>
      </c>
      <c r="I185" s="246" t="s">
        <v>293</v>
      </c>
      <c r="J185" s="246"/>
      <c r="K185" s="289"/>
    </row>
    <row r="186" ht="15" customHeight="1">
      <c r="B186" s="268"/>
      <c r="C186" s="246" t="s">
        <v>296</v>
      </c>
      <c r="D186" s="246"/>
      <c r="E186" s="246"/>
      <c r="F186" s="267" t="s">
        <v>219</v>
      </c>
      <c r="G186" s="246"/>
      <c r="H186" s="246" t="s">
        <v>297</v>
      </c>
      <c r="I186" s="246" t="s">
        <v>293</v>
      </c>
      <c r="J186" s="246"/>
      <c r="K186" s="289"/>
    </row>
    <row r="187" ht="15" customHeight="1">
      <c r="B187" s="268"/>
      <c r="C187" s="301" t="s">
        <v>298</v>
      </c>
      <c r="D187" s="246"/>
      <c r="E187" s="246"/>
      <c r="F187" s="267" t="s">
        <v>219</v>
      </c>
      <c r="G187" s="246"/>
      <c r="H187" s="246" t="s">
        <v>299</v>
      </c>
      <c r="I187" s="246" t="s">
        <v>300</v>
      </c>
      <c r="J187" s="302" t="s">
        <v>301</v>
      </c>
      <c r="K187" s="289"/>
    </row>
    <row r="188" ht="15" customHeight="1">
      <c r="B188" s="268"/>
      <c r="C188" s="252" t="s">
        <v>48</v>
      </c>
      <c r="D188" s="246"/>
      <c r="E188" s="246"/>
      <c r="F188" s="267" t="s">
        <v>213</v>
      </c>
      <c r="G188" s="246"/>
      <c r="H188" s="242" t="s">
        <v>302</v>
      </c>
      <c r="I188" s="246" t="s">
        <v>303</v>
      </c>
      <c r="J188" s="246"/>
      <c r="K188" s="289"/>
    </row>
    <row r="189" ht="15" customHeight="1">
      <c r="B189" s="268"/>
      <c r="C189" s="252" t="s">
        <v>304</v>
      </c>
      <c r="D189" s="246"/>
      <c r="E189" s="246"/>
      <c r="F189" s="267" t="s">
        <v>213</v>
      </c>
      <c r="G189" s="246"/>
      <c r="H189" s="246" t="s">
        <v>305</v>
      </c>
      <c r="I189" s="246" t="s">
        <v>247</v>
      </c>
      <c r="J189" s="246"/>
      <c r="K189" s="289"/>
    </row>
    <row r="190" ht="15" customHeight="1">
      <c r="B190" s="268"/>
      <c r="C190" s="252" t="s">
        <v>306</v>
      </c>
      <c r="D190" s="246"/>
      <c r="E190" s="246"/>
      <c r="F190" s="267" t="s">
        <v>213</v>
      </c>
      <c r="G190" s="246"/>
      <c r="H190" s="246" t="s">
        <v>307</v>
      </c>
      <c r="I190" s="246" t="s">
        <v>247</v>
      </c>
      <c r="J190" s="246"/>
      <c r="K190" s="289"/>
    </row>
    <row r="191" ht="15" customHeight="1">
      <c r="B191" s="268"/>
      <c r="C191" s="252" t="s">
        <v>308</v>
      </c>
      <c r="D191" s="246"/>
      <c r="E191" s="246"/>
      <c r="F191" s="267" t="s">
        <v>219</v>
      </c>
      <c r="G191" s="246"/>
      <c r="H191" s="246" t="s">
        <v>309</v>
      </c>
      <c r="I191" s="246" t="s">
        <v>247</v>
      </c>
      <c r="J191" s="246"/>
      <c r="K191" s="289"/>
    </row>
    <row r="192" ht="15" customHeight="1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ht="18.75" customHeight="1">
      <c r="B193" s="242"/>
      <c r="C193" s="246"/>
      <c r="D193" s="246"/>
      <c r="E193" s="246"/>
      <c r="F193" s="267"/>
      <c r="G193" s="246"/>
      <c r="H193" s="246"/>
      <c r="I193" s="246"/>
      <c r="J193" s="246"/>
      <c r="K193" s="242"/>
    </row>
    <row r="194" ht="18.75" customHeight="1">
      <c r="B194" s="242"/>
      <c r="C194" s="246"/>
      <c r="D194" s="246"/>
      <c r="E194" s="246"/>
      <c r="F194" s="267"/>
      <c r="G194" s="246"/>
      <c r="H194" s="246"/>
      <c r="I194" s="246"/>
      <c r="J194" s="246"/>
      <c r="K194" s="242"/>
    </row>
    <row r="195" ht="18.75" customHeight="1">
      <c r="B195" s="253"/>
      <c r="C195" s="253"/>
      <c r="D195" s="253"/>
      <c r="E195" s="253"/>
      <c r="F195" s="253"/>
      <c r="G195" s="253"/>
      <c r="H195" s="253"/>
      <c r="I195" s="253"/>
      <c r="J195" s="253"/>
      <c r="K195" s="253"/>
    </row>
    <row r="196" ht="13.5">
      <c r="B196" s="232"/>
      <c r="C196" s="233"/>
      <c r="D196" s="233"/>
      <c r="E196" s="233"/>
      <c r="F196" s="233"/>
      <c r="G196" s="233"/>
      <c r="H196" s="233"/>
      <c r="I196" s="233"/>
      <c r="J196" s="233"/>
      <c r="K196" s="234"/>
    </row>
    <row r="197" ht="21">
      <c r="B197" s="235"/>
      <c r="C197" s="236" t="s">
        <v>310</v>
      </c>
      <c r="D197" s="236"/>
      <c r="E197" s="236"/>
      <c r="F197" s="236"/>
      <c r="G197" s="236"/>
      <c r="H197" s="236"/>
      <c r="I197" s="236"/>
      <c r="J197" s="236"/>
      <c r="K197" s="237"/>
    </row>
    <row r="198" ht="25.5" customHeight="1">
      <c r="B198" s="235"/>
      <c r="C198" s="304" t="s">
        <v>311</v>
      </c>
      <c r="D198" s="304"/>
      <c r="E198" s="304"/>
      <c r="F198" s="304" t="s">
        <v>312</v>
      </c>
      <c r="G198" s="305"/>
      <c r="H198" s="304" t="s">
        <v>313</v>
      </c>
      <c r="I198" s="304"/>
      <c r="J198" s="304"/>
      <c r="K198" s="237"/>
    </row>
    <row r="199" ht="5.25" customHeight="1">
      <c r="B199" s="268"/>
      <c r="C199" s="265"/>
      <c r="D199" s="265"/>
      <c r="E199" s="265"/>
      <c r="F199" s="265"/>
      <c r="G199" s="246"/>
      <c r="H199" s="265"/>
      <c r="I199" s="265"/>
      <c r="J199" s="265"/>
      <c r="K199" s="289"/>
    </row>
    <row r="200" ht="15" customHeight="1">
      <c r="B200" s="268"/>
      <c r="C200" s="246" t="s">
        <v>303</v>
      </c>
      <c r="D200" s="246"/>
      <c r="E200" s="246"/>
      <c r="F200" s="267" t="s">
        <v>49</v>
      </c>
      <c r="G200" s="246"/>
      <c r="H200" s="246" t="s">
        <v>314</v>
      </c>
      <c r="I200" s="246"/>
      <c r="J200" s="246"/>
      <c r="K200" s="289"/>
    </row>
    <row r="201" ht="15" customHeight="1">
      <c r="B201" s="268"/>
      <c r="C201" s="274"/>
      <c r="D201" s="246"/>
      <c r="E201" s="246"/>
      <c r="F201" s="267" t="s">
        <v>50</v>
      </c>
      <c r="G201" s="246"/>
      <c r="H201" s="246" t="s">
        <v>315</v>
      </c>
      <c r="I201" s="246"/>
      <c r="J201" s="246"/>
      <c r="K201" s="289"/>
    </row>
    <row r="202" ht="15" customHeight="1">
      <c r="B202" s="268"/>
      <c r="C202" s="274"/>
      <c r="D202" s="246"/>
      <c r="E202" s="246"/>
      <c r="F202" s="267" t="s">
        <v>53</v>
      </c>
      <c r="G202" s="246"/>
      <c r="H202" s="246" t="s">
        <v>316</v>
      </c>
      <c r="I202" s="246"/>
      <c r="J202" s="246"/>
      <c r="K202" s="289"/>
    </row>
    <row r="203" ht="15" customHeight="1">
      <c r="B203" s="268"/>
      <c r="C203" s="246"/>
      <c r="D203" s="246"/>
      <c r="E203" s="246"/>
      <c r="F203" s="267" t="s">
        <v>51</v>
      </c>
      <c r="G203" s="246"/>
      <c r="H203" s="246" t="s">
        <v>317</v>
      </c>
      <c r="I203" s="246"/>
      <c r="J203" s="246"/>
      <c r="K203" s="289"/>
    </row>
    <row r="204" ht="15" customHeight="1">
      <c r="B204" s="268"/>
      <c r="C204" s="246"/>
      <c r="D204" s="246"/>
      <c r="E204" s="246"/>
      <c r="F204" s="267" t="s">
        <v>52</v>
      </c>
      <c r="G204" s="246"/>
      <c r="H204" s="246" t="s">
        <v>318</v>
      </c>
      <c r="I204" s="246"/>
      <c r="J204" s="246"/>
      <c r="K204" s="289"/>
    </row>
    <row r="205" ht="15" customHeight="1">
      <c r="B205" s="268"/>
      <c r="C205" s="246"/>
      <c r="D205" s="246"/>
      <c r="E205" s="246"/>
      <c r="F205" s="267"/>
      <c r="G205" s="246"/>
      <c r="H205" s="246"/>
      <c r="I205" s="246"/>
      <c r="J205" s="246"/>
      <c r="K205" s="289"/>
    </row>
    <row r="206" ht="15" customHeight="1">
      <c r="B206" s="268"/>
      <c r="C206" s="246" t="s">
        <v>259</v>
      </c>
      <c r="D206" s="246"/>
      <c r="E206" s="246"/>
      <c r="F206" s="267" t="s">
        <v>85</v>
      </c>
      <c r="G206" s="246"/>
      <c r="H206" s="246" t="s">
        <v>319</v>
      </c>
      <c r="I206" s="246"/>
      <c r="J206" s="246"/>
      <c r="K206" s="289"/>
    </row>
    <row r="207" ht="15" customHeight="1">
      <c r="B207" s="268"/>
      <c r="C207" s="274"/>
      <c r="D207" s="246"/>
      <c r="E207" s="246"/>
      <c r="F207" s="267" t="s">
        <v>156</v>
      </c>
      <c r="G207" s="246"/>
      <c r="H207" s="246" t="s">
        <v>157</v>
      </c>
      <c r="I207" s="246"/>
      <c r="J207" s="246"/>
      <c r="K207" s="289"/>
    </row>
    <row r="208" ht="15" customHeight="1">
      <c r="B208" s="268"/>
      <c r="C208" s="246"/>
      <c r="D208" s="246"/>
      <c r="E208" s="246"/>
      <c r="F208" s="267" t="s">
        <v>154</v>
      </c>
      <c r="G208" s="246"/>
      <c r="H208" s="246" t="s">
        <v>320</v>
      </c>
      <c r="I208" s="246"/>
      <c r="J208" s="246"/>
      <c r="K208" s="289"/>
    </row>
    <row r="209" ht="15" customHeight="1">
      <c r="B209" s="306"/>
      <c r="C209" s="274"/>
      <c r="D209" s="274"/>
      <c r="E209" s="274"/>
      <c r="F209" s="267" t="s">
        <v>158</v>
      </c>
      <c r="G209" s="252"/>
      <c r="H209" s="293" t="s">
        <v>159</v>
      </c>
      <c r="I209" s="293"/>
      <c r="J209" s="293"/>
      <c r="K209" s="307"/>
    </row>
    <row r="210" ht="15" customHeight="1">
      <c r="B210" s="306"/>
      <c r="C210" s="274"/>
      <c r="D210" s="274"/>
      <c r="E210" s="274"/>
      <c r="F210" s="267" t="s">
        <v>160</v>
      </c>
      <c r="G210" s="252"/>
      <c r="H210" s="293" t="s">
        <v>321</v>
      </c>
      <c r="I210" s="293"/>
      <c r="J210" s="293"/>
      <c r="K210" s="307"/>
    </row>
    <row r="211" ht="15" customHeight="1">
      <c r="B211" s="306"/>
      <c r="C211" s="274"/>
      <c r="D211" s="274"/>
      <c r="E211" s="274"/>
      <c r="F211" s="308"/>
      <c r="G211" s="252"/>
      <c r="H211" s="309"/>
      <c r="I211" s="309"/>
      <c r="J211" s="309"/>
      <c r="K211" s="307"/>
    </row>
    <row r="212" ht="15" customHeight="1">
      <c r="B212" s="306"/>
      <c r="C212" s="246" t="s">
        <v>283</v>
      </c>
      <c r="D212" s="274"/>
      <c r="E212" s="274"/>
      <c r="F212" s="267">
        <v>1</v>
      </c>
      <c r="G212" s="252"/>
      <c r="H212" s="293" t="s">
        <v>322</v>
      </c>
      <c r="I212" s="293"/>
      <c r="J212" s="293"/>
      <c r="K212" s="307"/>
    </row>
    <row r="213" ht="15" customHeight="1">
      <c r="B213" s="306"/>
      <c r="C213" s="274"/>
      <c r="D213" s="274"/>
      <c r="E213" s="274"/>
      <c r="F213" s="267">
        <v>2</v>
      </c>
      <c r="G213" s="252"/>
      <c r="H213" s="293" t="s">
        <v>323</v>
      </c>
      <c r="I213" s="293"/>
      <c r="J213" s="293"/>
      <c r="K213" s="307"/>
    </row>
    <row r="214" ht="15" customHeight="1">
      <c r="B214" s="306"/>
      <c r="C214" s="274"/>
      <c r="D214" s="274"/>
      <c r="E214" s="274"/>
      <c r="F214" s="267">
        <v>3</v>
      </c>
      <c r="G214" s="252"/>
      <c r="H214" s="293" t="s">
        <v>324</v>
      </c>
      <c r="I214" s="293"/>
      <c r="J214" s="293"/>
      <c r="K214" s="307"/>
    </row>
    <row r="215" ht="15" customHeight="1">
      <c r="B215" s="306"/>
      <c r="C215" s="274"/>
      <c r="D215" s="274"/>
      <c r="E215" s="274"/>
      <c r="F215" s="267">
        <v>4</v>
      </c>
      <c r="G215" s="252"/>
      <c r="H215" s="293" t="s">
        <v>325</v>
      </c>
      <c r="I215" s="293"/>
      <c r="J215" s="293"/>
      <c r="K215" s="307"/>
    </row>
    <row r="216" ht="12.75" customHeight="1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ProBook\Radka Valová</dc:creator>
  <cp:lastModifiedBy>ProBook\Radka Valová</cp:lastModifiedBy>
  <dcterms:created xsi:type="dcterms:W3CDTF">2018-04-26T06:26:50Z</dcterms:created>
  <dcterms:modified xsi:type="dcterms:W3CDTF">2018-04-26T06:27:02Z</dcterms:modified>
</cp:coreProperties>
</file>